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cova\Downloads\"/>
    </mc:Choice>
  </mc:AlternateContent>
  <workbookProtection workbookPassword="AE08" lockStructure="1"/>
  <bookViews>
    <workbookView xWindow="0" yWindow="0" windowWidth="20490" windowHeight="7755"/>
  </bookViews>
  <sheets>
    <sheet name="Resumen y Alertas" sheetId="1" r:id="rId1"/>
    <sheet name="Asistencia Mensual" sheetId="2" r:id="rId2"/>
    <sheet name="Lista de Alumnos" sheetId="3" r:id="rId3"/>
  </sheets>
  <calcPr calcId="152511"/>
</workbook>
</file>

<file path=xl/calcChain.xml><?xml version="1.0" encoding="utf-8"?>
<calcChain xmlns="http://schemas.openxmlformats.org/spreadsheetml/2006/main">
  <c r="AK34" i="2" l="1"/>
  <c r="AJ34" i="2"/>
  <c r="AI34" i="2"/>
  <c r="D40" i="1" s="1"/>
  <c r="AH34" i="2"/>
  <c r="AL34" i="2" s="1"/>
  <c r="C40" i="1" s="1"/>
  <c r="G40" i="1" s="1"/>
  <c r="B34" i="2"/>
  <c r="AK33" i="2"/>
  <c r="F39" i="1" s="1"/>
  <c r="AJ33" i="2"/>
  <c r="AI33" i="2"/>
  <c r="AH33" i="2"/>
  <c r="AL33" i="2" s="1"/>
  <c r="C39" i="1" s="1"/>
  <c r="G39" i="1" s="1"/>
  <c r="B33" i="2"/>
  <c r="B39" i="1" s="1"/>
  <c r="AK32" i="2"/>
  <c r="AJ32" i="2"/>
  <c r="AI32" i="2"/>
  <c r="D38" i="1" s="1"/>
  <c r="AH32" i="2"/>
  <c r="AL32" i="2" s="1"/>
  <c r="C38" i="1" s="1"/>
  <c r="G38" i="1" s="1"/>
  <c r="B32" i="2"/>
  <c r="AK31" i="2"/>
  <c r="F37" i="1" s="1"/>
  <c r="AJ31" i="2"/>
  <c r="AI31" i="2"/>
  <c r="AH31" i="2"/>
  <c r="AL31" i="2" s="1"/>
  <c r="C37" i="1" s="1"/>
  <c r="G37" i="1" s="1"/>
  <c r="B31" i="2"/>
  <c r="B37" i="1" s="1"/>
  <c r="AK30" i="2"/>
  <c r="AJ30" i="2"/>
  <c r="AI30" i="2"/>
  <c r="AH30" i="2"/>
  <c r="AL30" i="2" s="1"/>
  <c r="C36" i="1" s="1"/>
  <c r="G36" i="1" s="1"/>
  <c r="B30" i="2"/>
  <c r="AK29" i="2"/>
  <c r="F35" i="1" s="1"/>
  <c r="AJ29" i="2"/>
  <c r="AI29" i="2"/>
  <c r="AH29" i="2"/>
  <c r="AL29" i="2" s="1"/>
  <c r="C35" i="1" s="1"/>
  <c r="G35" i="1" s="1"/>
  <c r="B29" i="2"/>
  <c r="B35" i="1" s="1"/>
  <c r="AK28" i="2"/>
  <c r="AJ28" i="2"/>
  <c r="AI28" i="2"/>
  <c r="D34" i="1" s="1"/>
  <c r="AH28" i="2"/>
  <c r="AL28" i="2" s="1"/>
  <c r="C34" i="1" s="1"/>
  <c r="G34" i="1" s="1"/>
  <c r="B28" i="2"/>
  <c r="AK27" i="2"/>
  <c r="F33" i="1" s="1"/>
  <c r="AJ27" i="2"/>
  <c r="AI27" i="2"/>
  <c r="AH27" i="2"/>
  <c r="AL27" i="2" s="1"/>
  <c r="C33" i="1" s="1"/>
  <c r="G33" i="1" s="1"/>
  <c r="B27" i="2"/>
  <c r="B33" i="1" s="1"/>
  <c r="AK26" i="2"/>
  <c r="AJ26" i="2"/>
  <c r="AI26" i="2"/>
  <c r="AH26" i="2"/>
  <c r="AL26" i="2" s="1"/>
  <c r="C32" i="1" s="1"/>
  <c r="G32" i="1" s="1"/>
  <c r="B26" i="2"/>
  <c r="AK25" i="2"/>
  <c r="F31" i="1" s="1"/>
  <c r="AJ25" i="2"/>
  <c r="AI25" i="2"/>
  <c r="AH25" i="2"/>
  <c r="AL25" i="2" s="1"/>
  <c r="C31" i="1" s="1"/>
  <c r="G31" i="1" s="1"/>
  <c r="B25" i="2"/>
  <c r="B31" i="1" s="1"/>
  <c r="AK24" i="2"/>
  <c r="AJ24" i="2"/>
  <c r="AI24" i="2"/>
  <c r="D30" i="1" s="1"/>
  <c r="AH24" i="2"/>
  <c r="AL24" i="2" s="1"/>
  <c r="C30" i="1" s="1"/>
  <c r="G30" i="1" s="1"/>
  <c r="B24" i="2"/>
  <c r="AK23" i="2"/>
  <c r="F29" i="1" s="1"/>
  <c r="AJ23" i="2"/>
  <c r="AI23" i="2"/>
  <c r="AH23" i="2"/>
  <c r="AL23" i="2" s="1"/>
  <c r="C29" i="1" s="1"/>
  <c r="G29" i="1" s="1"/>
  <c r="B23" i="2"/>
  <c r="B29" i="1" s="1"/>
  <c r="AK22" i="2"/>
  <c r="AJ22" i="2"/>
  <c r="AI22" i="2"/>
  <c r="AH22" i="2"/>
  <c r="AL22" i="2" s="1"/>
  <c r="C28" i="1" s="1"/>
  <c r="G28" i="1" s="1"/>
  <c r="B22" i="2"/>
  <c r="AK21" i="2"/>
  <c r="F27" i="1" s="1"/>
  <c r="AJ21" i="2"/>
  <c r="AI21" i="2"/>
  <c r="AH21" i="2"/>
  <c r="AL21" i="2" s="1"/>
  <c r="C27" i="1" s="1"/>
  <c r="G27" i="1" s="1"/>
  <c r="B21" i="2"/>
  <c r="B27" i="1" s="1"/>
  <c r="AK20" i="2"/>
  <c r="AJ20" i="2"/>
  <c r="AI20" i="2"/>
  <c r="D26" i="1" s="1"/>
  <c r="AH20" i="2"/>
  <c r="AL20" i="2" s="1"/>
  <c r="C26" i="1" s="1"/>
  <c r="G26" i="1" s="1"/>
  <c r="B20" i="2"/>
  <c r="AK19" i="2"/>
  <c r="F25" i="1" s="1"/>
  <c r="AJ19" i="2"/>
  <c r="AI19" i="2"/>
  <c r="AH19" i="2"/>
  <c r="AL19" i="2" s="1"/>
  <c r="C25" i="1" s="1"/>
  <c r="G25" i="1" s="1"/>
  <c r="B19" i="2"/>
  <c r="B25" i="1" s="1"/>
  <c r="AK18" i="2"/>
  <c r="AJ18" i="2"/>
  <c r="AI18" i="2"/>
  <c r="AH18" i="2"/>
  <c r="AL18" i="2" s="1"/>
  <c r="C24" i="1" s="1"/>
  <c r="G24" i="1" s="1"/>
  <c r="B18" i="2"/>
  <c r="AK17" i="2"/>
  <c r="F23" i="1" s="1"/>
  <c r="AJ17" i="2"/>
  <c r="AI17" i="2"/>
  <c r="AH17" i="2"/>
  <c r="AL17" i="2" s="1"/>
  <c r="C23" i="1" s="1"/>
  <c r="G23" i="1" s="1"/>
  <c r="B17" i="2"/>
  <c r="B23" i="1" s="1"/>
  <c r="AK16" i="2"/>
  <c r="AJ16" i="2"/>
  <c r="AI16" i="2"/>
  <c r="D22" i="1" s="1"/>
  <c r="AH16" i="2"/>
  <c r="AL16" i="2" s="1"/>
  <c r="C22" i="1" s="1"/>
  <c r="G22" i="1" s="1"/>
  <c r="B16" i="2"/>
  <c r="AK15" i="2"/>
  <c r="F21" i="1" s="1"/>
  <c r="AJ15" i="2"/>
  <c r="AI15" i="2"/>
  <c r="AH15" i="2"/>
  <c r="AL15" i="2" s="1"/>
  <c r="C21" i="1" s="1"/>
  <c r="G21" i="1" s="1"/>
  <c r="B15" i="2"/>
  <c r="B21" i="1" s="1"/>
  <c r="AK14" i="2"/>
  <c r="AJ14" i="2"/>
  <c r="AI14" i="2"/>
  <c r="AH14" i="2"/>
  <c r="AL14" i="2" s="1"/>
  <c r="C20" i="1" s="1"/>
  <c r="G20" i="1" s="1"/>
  <c r="B14" i="2"/>
  <c r="AK13" i="2"/>
  <c r="F19" i="1" s="1"/>
  <c r="AJ13" i="2"/>
  <c r="AI13" i="2"/>
  <c r="AH13" i="2"/>
  <c r="AL13" i="2" s="1"/>
  <c r="C19" i="1" s="1"/>
  <c r="G19" i="1" s="1"/>
  <c r="B13" i="2"/>
  <c r="B19" i="1" s="1"/>
  <c r="AK12" i="2"/>
  <c r="F18" i="1" s="1"/>
  <c r="AJ12" i="2"/>
  <c r="E18" i="1" s="1"/>
  <c r="AI12" i="2"/>
  <c r="D18" i="1" s="1"/>
  <c r="AH12" i="2"/>
  <c r="AL12" i="2" s="1"/>
  <c r="C18" i="1" s="1"/>
  <c r="G18" i="1" s="1"/>
  <c r="B12" i="2"/>
  <c r="AK11" i="2"/>
  <c r="F17" i="1" s="1"/>
  <c r="AJ11" i="2"/>
  <c r="AI11" i="2"/>
  <c r="AH11" i="2"/>
  <c r="AL11" i="2" s="1"/>
  <c r="C17" i="1" s="1"/>
  <c r="G17" i="1" s="1"/>
  <c r="B11" i="2"/>
  <c r="B17" i="1" s="1"/>
  <c r="AK10" i="2"/>
  <c r="AJ10" i="2"/>
  <c r="AI10" i="2"/>
  <c r="AH10" i="2"/>
  <c r="AL10" i="2" s="1"/>
  <c r="C16" i="1" s="1"/>
  <c r="G16" i="1" s="1"/>
  <c r="B10" i="2"/>
  <c r="AK9" i="2"/>
  <c r="F15" i="1" s="1"/>
  <c r="AJ9" i="2"/>
  <c r="AI9" i="2"/>
  <c r="AH9" i="2"/>
  <c r="AL9" i="2" s="1"/>
  <c r="C15" i="1" s="1"/>
  <c r="G15" i="1" s="1"/>
  <c r="B9" i="2"/>
  <c r="B15" i="1" s="1"/>
  <c r="AK8" i="2"/>
  <c r="AJ8" i="2"/>
  <c r="AI8" i="2"/>
  <c r="D14" i="1" s="1"/>
  <c r="AH8" i="2"/>
  <c r="AL8" i="2" s="1"/>
  <c r="C14" i="1" s="1"/>
  <c r="G14" i="1" s="1"/>
  <c r="B8" i="2"/>
  <c r="AK7" i="2"/>
  <c r="F13" i="1" s="1"/>
  <c r="AJ7" i="2"/>
  <c r="AI7" i="2"/>
  <c r="AH7" i="2"/>
  <c r="AL7" i="2" s="1"/>
  <c r="C13" i="1" s="1"/>
  <c r="G13" i="1" s="1"/>
  <c r="B7" i="2"/>
  <c r="B13" i="1" s="1"/>
  <c r="AK6" i="2"/>
  <c r="AJ6" i="2"/>
  <c r="AI6" i="2"/>
  <c r="AH6" i="2"/>
  <c r="AL6" i="2" s="1"/>
  <c r="C12" i="1" s="1"/>
  <c r="G12" i="1" s="1"/>
  <c r="B6" i="2"/>
  <c r="AK5" i="2"/>
  <c r="F11" i="1" s="1"/>
  <c r="AJ5" i="2"/>
  <c r="AI5" i="2"/>
  <c r="D11" i="1" s="1"/>
  <c r="AH5" i="2"/>
  <c r="AL5" i="2" s="1"/>
  <c r="B5" i="2"/>
  <c r="B11" i="1" s="1"/>
  <c r="F40" i="1"/>
  <c r="E40" i="1"/>
  <c r="B40" i="1"/>
  <c r="A40" i="1"/>
  <c r="E39" i="1"/>
  <c r="D39" i="1"/>
  <c r="A39" i="1"/>
  <c r="F38" i="1"/>
  <c r="E38" i="1"/>
  <c r="B38" i="1"/>
  <c r="A38" i="1"/>
  <c r="E37" i="1"/>
  <c r="D37" i="1"/>
  <c r="A37" i="1"/>
  <c r="F36" i="1"/>
  <c r="E36" i="1"/>
  <c r="D36" i="1"/>
  <c r="B36" i="1"/>
  <c r="A36" i="1"/>
  <c r="E35" i="1"/>
  <c r="D35" i="1"/>
  <c r="A35" i="1"/>
  <c r="F34" i="1"/>
  <c r="E34" i="1"/>
  <c r="B34" i="1"/>
  <c r="A34" i="1"/>
  <c r="E33" i="1"/>
  <c r="D33" i="1"/>
  <c r="A33" i="1"/>
  <c r="F32" i="1"/>
  <c r="E32" i="1"/>
  <c r="D32" i="1"/>
  <c r="B32" i="1"/>
  <c r="A32" i="1"/>
  <c r="E31" i="1"/>
  <c r="D31" i="1"/>
  <c r="A31" i="1"/>
  <c r="F30" i="1"/>
  <c r="E30" i="1"/>
  <c r="B30" i="1"/>
  <c r="A30" i="1"/>
  <c r="E29" i="1"/>
  <c r="D29" i="1"/>
  <c r="A29" i="1"/>
  <c r="F28" i="1"/>
  <c r="E28" i="1"/>
  <c r="D28" i="1"/>
  <c r="B28" i="1"/>
  <c r="A28" i="1"/>
  <c r="E27" i="1"/>
  <c r="D27" i="1"/>
  <c r="A27" i="1"/>
  <c r="F26" i="1"/>
  <c r="E26" i="1"/>
  <c r="B26" i="1"/>
  <c r="A26" i="1"/>
  <c r="E25" i="1"/>
  <c r="D25" i="1"/>
  <c r="A25" i="1"/>
  <c r="F24" i="1"/>
  <c r="E24" i="1"/>
  <c r="D24" i="1"/>
  <c r="B24" i="1"/>
  <c r="A24" i="1"/>
  <c r="E23" i="1"/>
  <c r="D23" i="1"/>
  <c r="A23" i="1"/>
  <c r="F22" i="1"/>
  <c r="E22" i="1"/>
  <c r="B22" i="1"/>
  <c r="A22" i="1"/>
  <c r="E21" i="1"/>
  <c r="D21" i="1"/>
  <c r="A21" i="1"/>
  <c r="F20" i="1"/>
  <c r="E20" i="1"/>
  <c r="D20" i="1"/>
  <c r="B20" i="1"/>
  <c r="A20" i="1"/>
  <c r="E19" i="1"/>
  <c r="D19" i="1"/>
  <c r="A19" i="1"/>
  <c r="B18" i="1"/>
  <c r="A18" i="1"/>
  <c r="E17" i="1"/>
  <c r="D17" i="1"/>
  <c r="A17" i="1"/>
  <c r="F16" i="1"/>
  <c r="E16" i="1"/>
  <c r="D16" i="1"/>
  <c r="B16" i="1"/>
  <c r="A16" i="1"/>
  <c r="E15" i="1"/>
  <c r="D15" i="1"/>
  <c r="A15" i="1"/>
  <c r="F14" i="1"/>
  <c r="E14" i="1"/>
  <c r="B14" i="1"/>
  <c r="A14" i="1"/>
  <c r="E13" i="1"/>
  <c r="D13" i="1"/>
  <c r="A13" i="1"/>
  <c r="F12" i="1"/>
  <c r="E12" i="1"/>
  <c r="D12" i="1"/>
  <c r="B12" i="1"/>
  <c r="A12" i="1"/>
  <c r="E11" i="1"/>
  <c r="A11" i="1"/>
  <c r="A5" i="1"/>
  <c r="C11" i="1" l="1"/>
  <c r="G11" i="1" s="1"/>
  <c r="G5" i="1"/>
  <c r="D5" i="1"/>
</calcChain>
</file>

<file path=xl/sharedStrings.xml><?xml version="1.0" encoding="utf-8"?>
<sst xmlns="http://schemas.openxmlformats.org/spreadsheetml/2006/main" count="1139" uniqueCount="137">
  <si>
    <t>PANEL DE CONTROL Y ALERTAS DE ASISTENCIA</t>
  </si>
  <si>
    <t>Escuela Primaria Benito Juárez | Ciclo Escolar 2026-2027 | Grado: 1º Grupo: A</t>
  </si>
  <si>
    <t>TOTAL ALUMNOS</t>
  </si>
  <si>
    <t>% ASISTENCIA PROMEDIO</t>
  </si>
  <si>
    <t>ALUMNOS EN RIESGO (&lt;85%)</t>
  </si>
  <si>
    <t>RESUMEN INDIVIDUAL Y ESTATUS DE RIESGO</t>
  </si>
  <si>
    <t>SIMBOLOGÍA Y CÓDIGOS</t>
  </si>
  <si>
    <t>ID Alumno</t>
  </si>
  <si>
    <t>Nombre Completo del Alumno</t>
  </si>
  <si>
    <t>% Asistencia</t>
  </si>
  <si>
    <t>Días Asistidos (P+R)</t>
  </si>
  <si>
    <t>Total Faltas (F)</t>
  </si>
  <si>
    <t>Justificadas (J)</t>
  </si>
  <si>
    <t>Estatus / Alerta</t>
  </si>
  <si>
    <t>P</t>
  </si>
  <si>
    <t>Presente</t>
  </si>
  <si>
    <t>R</t>
  </si>
  <si>
    <t>Retardo</t>
  </si>
  <si>
    <t>F</t>
  </si>
  <si>
    <t>Falta / Inasistencia</t>
  </si>
  <si>
    <t>J</t>
  </si>
  <si>
    <t>Falta Justificada</t>
  </si>
  <si>
    <t>-</t>
  </si>
  <si>
    <t>Día No Hábil / Fin de Semana</t>
  </si>
  <si>
    <t>CONTROL DIARIO DE ASISTENCIA - MES DE OCTUBRE</t>
  </si>
  <si>
    <t>Indicaciones: Seleccione P (Presente), F (Falta), R (Retardo) o J (Justificada) de la lista desplegable en cada día.</t>
  </si>
  <si>
    <t>Nombre Completo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</si>
  <si>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</si>
  <si>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</si>
  <si>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</si>
  <si>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</si>
  <si>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</si>
  <si>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</si>
  <si>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</si>
  <si>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</si>
  <si>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</si>
  <si>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</si>
  <si>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</si>
  <si>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</si>
  <si>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</si>
  <si>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</si>
  <si>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</si>
  <si>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</si>
  <si>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</si>
  <si>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</si>
  <si>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</si>
  <si>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</si>
  <si>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</si>
  <si>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</si>
  <si>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</si>
  <si>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</si>
  <si>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</si>
  <si>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</si>
  <si>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</si>
  <si>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</si>
  <si>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</si>
  <si>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</si>
  <si>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</si>
  <si>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Presentes (P)</t>
  </si>
  <si>
    <t>Retardos (R)</t>
  </si>
  <si>
    <t>Faltas (F)</t>
  </si>
  <si>
    <t>ALU-001</t>
  </si>
  <si>
    <t>ALU-002</t>
  </si>
  <si>
    <t>ALU-003</t>
  </si>
  <si>
    <t>ALU-004</t>
  </si>
  <si>
    <t>ALU-005</t>
  </si>
  <si>
    <t>ALU-006</t>
  </si>
  <si>
    <t>ALU-007</t>
  </si>
  <si>
    <t>ALU-008</t>
  </si>
  <si>
    <t>ALU-009</t>
  </si>
  <si>
    <t>ALU-010</t>
  </si>
  <si>
    <t>ALU-011</t>
  </si>
  <si>
    <t>ALU-012</t>
  </si>
  <si>
    <t>ALU-013</t>
  </si>
  <si>
    <t>ALU-014</t>
  </si>
  <si>
    <t>ALU-015</t>
  </si>
  <si>
    <t>ALU-016</t>
  </si>
  <si>
    <t>ALU-017</t>
  </si>
  <si>
    <t>ALU-018</t>
  </si>
  <si>
    <t>ALU-019</t>
  </si>
  <si>
    <t>ALU-020</t>
  </si>
  <si>
    <t>ALU-021</t>
  </si>
  <si>
    <t>ALU-022</t>
  </si>
  <si>
    <t>ALU-023</t>
  </si>
  <si>
    <t>ALU-024</t>
  </si>
  <si>
    <t>ALU-025</t>
  </si>
  <si>
    <t>ALU-026</t>
  </si>
  <si>
    <t>ALU-027</t>
  </si>
  <si>
    <t>ALU-028</t>
  </si>
  <si>
    <t>ALU-029</t>
  </si>
  <si>
    <t>ALU-030</t>
  </si>
  <si>
    <t>CONTROL DE ALUMNOS - DATOS GENERALES</t>
  </si>
  <si>
    <t>Generado: 2026-10-08 | Plantilla de Registro Escolar v1.0</t>
  </si>
  <si>
    <t>Apellido Paterno</t>
  </si>
  <si>
    <t>Apellido Materno</t>
  </si>
  <si>
    <t>Nombre(s)</t>
  </si>
  <si>
    <t>Grado y Grupo</t>
  </si>
  <si>
    <t>Nombre del Tutor</t>
  </si>
  <si>
    <t>Teléfono Tutor</t>
  </si>
  <si>
    <t>Estatus</t>
  </si>
  <si>
    <t>García</t>
  </si>
  <si>
    <t>López</t>
  </si>
  <si>
    <t>Sofía</t>
  </si>
  <si>
    <t>1º A</t>
  </si>
  <si>
    <t>Hernández</t>
  </si>
  <si>
    <t>Martínez</t>
  </si>
  <si>
    <t>Mateo</t>
  </si>
  <si>
    <t>Rodríguez</t>
  </si>
  <si>
    <t>Sánchez</t>
  </si>
  <si>
    <t>Valentina</t>
  </si>
  <si>
    <t>Gómez</t>
  </si>
  <si>
    <t>Santiago</t>
  </si>
  <si>
    <t>Pérez</t>
  </si>
  <si>
    <t>Camila</t>
  </si>
  <si>
    <t>González</t>
  </si>
  <si>
    <t>Díaz</t>
  </si>
  <si>
    <t>Leonardo</t>
  </si>
  <si>
    <t>Torres</t>
  </si>
  <si>
    <t>Mariana</t>
  </si>
  <si>
    <t>Flores</t>
  </si>
  <si>
    <t>Sebastian</t>
  </si>
  <si>
    <t>Ramírez</t>
  </si>
  <si>
    <t>Vásquez</t>
  </si>
  <si>
    <t>Lucía</t>
  </si>
  <si>
    <t>Cruz</t>
  </si>
  <si>
    <t>Mendoza</t>
  </si>
  <si>
    <t>Diego</t>
  </si>
  <si>
    <t>Morales</t>
  </si>
  <si>
    <t>Ximena</t>
  </si>
  <si>
    <t>Reyes</t>
  </si>
  <si>
    <t>Daniel</t>
  </si>
  <si>
    <t>Jiménez</t>
  </si>
  <si>
    <t>María José</t>
  </si>
  <si>
    <t>Ortiz</t>
  </si>
  <si>
    <t>Alexander</t>
  </si>
  <si>
    <t>Gutiérrez</t>
  </si>
  <si>
    <t>Victoria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</si>
</sst>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4">
    <font>
      <sz val="11"/>
      <color theme="1"/>
      <name val="Calibri"/>
      <family val="2"/>
      <scheme val="minor"/>
    </font>
    <font>
      <b/>
      <sz val="16"/>
      <color rgb="FF1F4E78"/>
      <name val="Calibri"/>
    </font>
    <font>
      <i/>
      <sz val="10"/>
      <color rgb="FF595959"/>
      <name val="Calibri"/>
    </font>
    <font>
      <b/>
      <sz val="11"/>
      <color rgb="FFFFFFFF"/>
      <name val="Calibri"/>
    </font>
    <font>
      <sz val="11"/>
      <name val="Calibri"/>
    </font>
    <font>
      <b/>
      <sz val="11"/>
      <name val="Calibri"/>
    </font>
    <font>
      <b/>
      <sz val="20"/>
      <color rgb="FF1F4E78"/>
      <name val="Calibri"/>
    </font>
    <font>
      <b/>
      <sz val="20"/>
      <color rgb="FFC65911"/>
      <name val="Calibri"/>
    </font>
    <font>
      <b/>
      <sz val="13"/>
      <color rgb="FF1F4E78"/>
      <name val="Calibri"/>
    </font>
    <font>
      <b/>
      <sz val="11"/>
      <color rgb="FF1F4E78"/>
      <name val="Calibri"/>
    </font>
    <font>
      <b/>
      <sz val="11"/>
      <color rgb="FF276A3C"/>
      <name val="Calibri"/>
    </font>
    <font>
      <b/>
      <sz val="11"/>
      <color rgb="FF833C0C"/>
      <name val="Calibri"/>
    </font>
    <font>
      <b/>
      <sz val="11"/>
      <color rgb="FFC65911"/>
      <name val="Calibri"/>
    </font>
    <font>
      <b/>
      <sz val="11"/>
      <color rgb="FF595959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  <fill>
      <patternFill patternType="solid">
        <fgColor rgb="FFF9FBFD"/>
        <bgColor rgb="FFF9FBFD"/>
      </patternFill>
    </fill>
    <fill>
      <patternFill patternType="solid">
        <fgColor rgb="FFE9ECEF"/>
        <bgColor rgb="FFE9ECEF"/>
      </patternFill>
    </fill>
    <fill>
      <patternFill patternType="solid">
        <fgColor rgb="FFE2EFDA"/>
        <bgColor rgb="FFE2EFDA"/>
      </patternFill>
    </fill>
    <fill>
      <patternFill patternType="solid">
        <fgColor rgb="FF2F5496"/>
        <bgColor rgb="FF2F5496"/>
      </patternFill>
    </fill>
    <fill>
      <patternFill patternType="solid">
        <fgColor rgb="FFDDEBF7"/>
        <bgColor rgb="FFDDEBF7"/>
      </patternFill>
    </fill>
    <fill>
      <patternFill patternType="solid">
        <fgColor rgb="FFC65911"/>
        <bgColor rgb="FFC65911"/>
      </patternFill>
    </fill>
    <fill>
      <patternFill patternType="solid">
        <fgColor rgb="FFFFF2CC"/>
        <bgColor rgb="FFFFF2CC"/>
      </patternFill>
    </fill>
    <fill>
      <patternFill patternType="solid">
        <fgColor rgb="FFFCE4D6"/>
        <bgColor rgb="FFFCE4D6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1F4E78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3" fillId="2" borderId="1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164" fontId="5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9" borderId="2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164" fontId="5" fillId="5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0" fillId="0" borderId="0" xfId="0"/>
    <xf numFmtId="0" fontId="3" fillId="8" borderId="0" xfId="0" applyFont="1" applyFill="1" applyAlignment="1">
      <alignment horizontal="center" vertical="center"/>
    </xf>
    <xf numFmtId="0" fontId="6" fillId="0" borderId="0" xfId="0" applyFont="1"/>
    <xf numFmtId="0" fontId="6" fillId="7" borderId="2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7">
    <dxf>
      <font>
        <b/>
        <color rgb="FFC65911"/>
      </font>
      <fill>
        <patternFill patternType="solid">
          <fgColor rgb="FFFCE4D6"/>
          <bgColor rgb="FFFCE4D6"/>
        </patternFill>
      </fill>
    </dxf>
    <dxf>
      <font>
        <b/>
        <color rgb="FF1F4E78"/>
      </font>
      <fill>
        <patternFill patternType="solid">
          <fgColor rgb="FFDDEBF7"/>
          <bgColor rgb="FFDDEBF7"/>
        </patternFill>
      </fill>
    </dxf>
    <dxf>
      <font>
        <b/>
        <color rgb="FF833C0C"/>
      </font>
      <fill>
        <patternFill patternType="solid">
          <fgColor rgb="FFFFF2CC"/>
          <bgColor rgb="FFFFF2CC"/>
        </patternFill>
      </fill>
    </dxf>
    <dxf>
      <font>
        <b/>
        <color rgb="FFC65911"/>
      </font>
      <fill>
        <patternFill patternType="solid">
          <fgColor rgb="FFFCE4D6"/>
          <bgColor rgb="FFFCE4D6"/>
        </patternFill>
      </fill>
    </dxf>
    <dxf>
      <font>
        <b/>
        <color rgb="FF276A3C"/>
      </font>
      <fill>
        <patternFill patternType="solid">
          <fgColor rgb="FFE2EFDA"/>
          <bgColor rgb="FFE2EFDA"/>
        </patternFill>
      </fill>
    </dxf>
    <dxf>
      <font>
        <b/>
        <color rgb="FF276A3C"/>
      </font>
      <fill>
        <patternFill patternType="solid">
          <fgColor rgb="FFE2EFDA"/>
          <bgColor rgb="FFE2EFDA"/>
        </patternFill>
      </fill>
    </dxf>
    <dxf>
      <font>
        <b/>
        <color rgb="FFC65911"/>
      </font>
      <fill>
        <patternFill patternType="solid">
          <fgColor rgb="FFFCE4D6"/>
          <b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workbookViewId="0">
      <selection activeCell="D7" sqref="D7"/>
    </sheetView>
  </sheetViews>
  <sheetFormatPr baseColWidth="10" defaultColWidth="9.140625" defaultRowHeight="15"/>
  <cols>
    <col min="1" max="1" width="10.5703125" customWidth="1"/>
    <col min="2" max="2" width="29" customWidth="1"/>
    <col min="3" max="3" width="15" customWidth="1"/>
    <col min="4" max="4" width="23" customWidth="1"/>
    <col min="5" max="7" width="19" customWidth="1"/>
    <col min="8" max="8" width="12" customWidth="1"/>
    <col min="9" max="9" width="23" customWidth="1"/>
    <col min="10" max="10" width="31" customWidth="1"/>
  </cols>
  <sheetData>
    <row r="1" spans="1:10" ht="21">
      <c r="A1" s="1" t="s">
        <v>0</v>
      </c>
    </row>
    <row r="2" spans="1:10">
      <c r="A2" s="2" t="s">
        <v>1</v>
      </c>
    </row>
    <row r="4" spans="1:10">
      <c r="A4" s="22" t="s">
        <v>2</v>
      </c>
      <c r="B4" s="23"/>
      <c r="D4" s="22" t="s">
        <v>3</v>
      </c>
      <c r="E4" s="23"/>
      <c r="G4" s="24" t="s">
        <v>4</v>
      </c>
      <c r="H4" s="23"/>
    </row>
    <row r="5" spans="1:10">
      <c r="A5" s="26">
        <f>COUNTA('Lista de Alumnos'!A5:A34)</f>
        <v>30</v>
      </c>
      <c r="B5" s="23"/>
      <c r="D5" s="25">
        <f>AVERAGE('Asistencia Mensual'!AL5:AL34)</f>
        <v>0.97191197691197695</v>
      </c>
      <c r="E5" s="23"/>
      <c r="G5" s="27">
        <f>COUNTIF('Asistencia Mensual'!AL5:AL34, "&lt;0.85")</f>
        <v>1</v>
      </c>
      <c r="H5" s="23"/>
    </row>
    <row r="6" spans="1:10">
      <c r="A6" s="23"/>
      <c r="B6" s="23"/>
      <c r="D6" s="23"/>
      <c r="E6" s="23"/>
      <c r="G6" s="23"/>
      <c r="H6" s="23"/>
    </row>
    <row r="8" spans="1:10" ht="17.25">
      <c r="A8" s="3" t="s">
        <v>5</v>
      </c>
      <c r="I8" s="4" t="s">
        <v>6</v>
      </c>
    </row>
    <row r="10" spans="1:10" ht="24.95" customHeight="1">
      <c r="A10" s="5" t="s">
        <v>7</v>
      </c>
      <c r="B10" s="5" t="s">
        <v>8</v>
      </c>
      <c r="C10" s="5" t="s">
        <v>9</v>
      </c>
      <c r="D10" s="5" t="s">
        <v>10</v>
      </c>
      <c r="E10" s="5" t="s">
        <v>11</v>
      </c>
      <c r="F10" s="5" t="s">
        <v>12</v>
      </c>
      <c r="G10" s="5" t="s">
        <v>13</v>
      </c>
      <c r="I10" s="6" t="s">
        <v>14</v>
      </c>
      <c r="J10" s="7" t="s">
        <v>15</v>
      </c>
    </row>
    <row r="11" spans="1:10">
      <c r="A11" s="8" t="str">
        <f>'Asistencia Mensual'!A5</f>
        <v>ALU-001</v>
      </c>
      <c r="B11" s="9" t="str">
        <f>'Asistencia Mensual'!B5</f>
        <v>García López Sofía</v>
      </c>
      <c r="C11" s="10">
        <f>'Asistencia Mensual'!AL5</f>
        <v>1</v>
      </c>
      <c r="D11" s="11">
        <f>'Asistencia Mensual'!AH5+'Asistencia Mensual'!AI5</f>
        <v>22</v>
      </c>
      <c r="E11" s="11">
        <f>'Asistencia Mensual'!AJ5</f>
        <v>0</v>
      </c>
      <c r="F11" s="11">
        <f>'Asistencia Mensual'!AK5</f>
        <v>0</v>
      </c>
      <c r="G11" s="12" t="str">
        <f t="shared" ref="G11:G40" si="0">IF(C11&lt;0.85, "⚠️ RIESGO - REVISAR", IF(C11&gt;=0.95, "Satisfecho - Excelente", "Regular"))</f>
        <v>Satisfecho - Excelente</v>
      </c>
      <c r="I11" s="13" t="s">
        <v>16</v>
      </c>
      <c r="J11" s="7" t="s">
        <v>17</v>
      </c>
    </row>
    <row r="12" spans="1:10">
      <c r="A12" s="8" t="str">
        <f>'Asistencia Mensual'!A6</f>
        <v>ALU-002</v>
      </c>
      <c r="B12" s="9" t="str">
        <f>'Asistencia Mensual'!B6</f>
        <v>Hernández Martínez Mateo</v>
      </c>
      <c r="C12" s="10">
        <f>'Asistencia Mensual'!AL6</f>
        <v>0.95238095238095233</v>
      </c>
      <c r="D12" s="11">
        <f>'Asistencia Mensual'!AH6+'Asistencia Mensual'!AI6</f>
        <v>20</v>
      </c>
      <c r="E12" s="11">
        <f>'Asistencia Mensual'!AJ6</f>
        <v>1</v>
      </c>
      <c r="F12" s="11">
        <f>'Asistencia Mensual'!AK6</f>
        <v>1</v>
      </c>
      <c r="G12" s="12" t="str">
        <f t="shared" si="0"/>
        <v>Satisfecho - Excelente</v>
      </c>
      <c r="I12" s="14" t="s">
        <v>18</v>
      </c>
      <c r="J12" s="7" t="s">
        <v>19</v>
      </c>
    </row>
    <row r="13" spans="1:10">
      <c r="A13" s="8" t="str">
        <f>'Asistencia Mensual'!A7</f>
        <v>ALU-003</v>
      </c>
      <c r="B13" s="9" t="str">
        <f>'Asistencia Mensual'!B7</f>
        <v>Rodríguez Sánchez Valentina</v>
      </c>
      <c r="C13" s="10">
        <f>'Asistencia Mensual'!AL7</f>
        <v>0.81818181818181823</v>
      </c>
      <c r="D13" s="11">
        <f>'Asistencia Mensual'!AH7+'Asistencia Mensual'!AI7</f>
        <v>18</v>
      </c>
      <c r="E13" s="11">
        <f>'Asistencia Mensual'!AJ7</f>
        <v>4</v>
      </c>
      <c r="F13" s="11">
        <f>'Asistencia Mensual'!AK7</f>
        <v>0</v>
      </c>
      <c r="G13" s="12" t="str">
        <f t="shared" si="0"/>
        <v>⚠️ RIESGO - REVISAR</v>
      </c>
      <c r="I13" s="15" t="s">
        <v>20</v>
      </c>
      <c r="J13" s="7" t="s">
        <v>21</v>
      </c>
    </row>
    <row r="14" spans="1:10">
      <c r="A14" s="8" t="str">
        <f>'Asistencia Mensual'!A8</f>
        <v>ALU-004</v>
      </c>
      <c r="B14" s="9" t="str">
        <f>'Asistencia Mensual'!B8</f>
        <v>Martínez Gómez Santiago</v>
      </c>
      <c r="C14" s="10">
        <f>'Asistencia Mensual'!AL8</f>
        <v>0.95238095238095233</v>
      </c>
      <c r="D14" s="11">
        <f>'Asistencia Mensual'!AH8+'Asistencia Mensual'!AI8</f>
        <v>20</v>
      </c>
      <c r="E14" s="11">
        <f>'Asistencia Mensual'!AJ8</f>
        <v>1</v>
      </c>
      <c r="F14" s="11">
        <f>'Asistencia Mensual'!AK8</f>
        <v>1</v>
      </c>
      <c r="G14" s="12" t="str">
        <f t="shared" si="0"/>
        <v>Satisfecho - Excelente</v>
      </c>
      <c r="I14" s="16" t="s">
        <v>22</v>
      </c>
      <c r="J14" s="7" t="s">
        <v>23</v>
      </c>
    </row>
    <row r="15" spans="1:10">
      <c r="A15" s="8" t="str">
        <f>'Asistencia Mensual'!A9</f>
        <v>ALU-005</v>
      </c>
      <c r="B15" s="9" t="str">
        <f>'Asistencia Mensual'!B9</f>
        <v>López Pérez Camila</v>
      </c>
      <c r="C15" s="10">
        <f>'Asistencia Mensual'!AL9</f>
        <v>0.90476190476190477</v>
      </c>
      <c r="D15" s="11">
        <f>'Asistencia Mensual'!AH9+'Asistencia Mensual'!AI9</f>
        <v>19</v>
      </c>
      <c r="E15" s="11">
        <f>'Asistencia Mensual'!AJ9</f>
        <v>2</v>
      </c>
      <c r="F15" s="11">
        <f>'Asistencia Mensual'!AK9</f>
        <v>1</v>
      </c>
      <c r="G15" s="12" t="str">
        <f t="shared" si="0"/>
        <v>Regular</v>
      </c>
    </row>
    <row r="16" spans="1:10">
      <c r="A16" s="8" t="str">
        <f>'Asistencia Mensual'!A10</f>
        <v>ALU-006</v>
      </c>
      <c r="B16" s="9" t="str">
        <f>'Asistencia Mensual'!B10</f>
        <v>González Díaz Leonardo</v>
      </c>
      <c r="C16" s="10">
        <f>'Asistencia Mensual'!AL10</f>
        <v>1</v>
      </c>
      <c r="D16" s="11">
        <f>'Asistencia Mensual'!AH10+'Asistencia Mensual'!AI10</f>
        <v>22</v>
      </c>
      <c r="E16" s="11">
        <f>'Asistencia Mensual'!AJ10</f>
        <v>0</v>
      </c>
      <c r="F16" s="11">
        <f>'Asistencia Mensual'!AK10</f>
        <v>0</v>
      </c>
      <c r="G16" s="12" t="str">
        <f t="shared" si="0"/>
        <v>Satisfecho - Excelente</v>
      </c>
    </row>
    <row r="17" spans="1:7">
      <c r="A17" s="8" t="str">
        <f>'Asistencia Mensual'!A11</f>
        <v>ALU-007</v>
      </c>
      <c r="B17" s="9" t="str">
        <f>'Asistencia Mensual'!B11</f>
        <v>Pérez Torres Mariana</v>
      </c>
      <c r="C17" s="10">
        <f>'Asistencia Mensual'!AL11</f>
        <v>0.95238095238095233</v>
      </c>
      <c r="D17" s="11">
        <f>'Asistencia Mensual'!AH11+'Asistencia Mensual'!AI11</f>
        <v>20</v>
      </c>
      <c r="E17" s="11">
        <f>'Asistencia Mensual'!AJ11</f>
        <v>1</v>
      </c>
      <c r="F17" s="11">
        <f>'Asistencia Mensual'!AK11</f>
        <v>1</v>
      </c>
      <c r="G17" s="12" t="str">
        <f t="shared" si="0"/>
        <v>Satisfecho - Excelente</v>
      </c>
    </row>
    <row r="18" spans="1:7">
      <c r="A18" s="8" t="str">
        <f>'Asistencia Mensual'!A12</f>
        <v>ALU-008</v>
      </c>
      <c r="B18" s="9" t="str">
        <f>'Asistencia Mensual'!B12</f>
        <v>Sánchez Flores Sebastian</v>
      </c>
      <c r="C18" s="10">
        <f>'Asistencia Mensual'!AL12</f>
        <v>0.95454545454545459</v>
      </c>
      <c r="D18" s="11">
        <f>'Asistencia Mensual'!AH12+'Asistencia Mensual'!AI12</f>
        <v>21</v>
      </c>
      <c r="E18" s="11">
        <f>'Asistencia Mensual'!AJ12</f>
        <v>1</v>
      </c>
      <c r="F18" s="11">
        <f>'Asistencia Mensual'!AK12</f>
        <v>0</v>
      </c>
      <c r="G18" s="12" t="str">
        <f t="shared" si="0"/>
        <v>Satisfecho - Excelente</v>
      </c>
    </row>
    <row r="19" spans="1:7">
      <c r="A19" s="8" t="str">
        <f>'Asistencia Mensual'!A13</f>
        <v>ALU-009</v>
      </c>
      <c r="B19" s="9" t="str">
        <f>'Asistencia Mensual'!B13</f>
        <v>Ramírez Vásquez Lucía</v>
      </c>
      <c r="C19" s="10">
        <f>'Asistencia Mensual'!AL13</f>
        <v>0.95454545454545459</v>
      </c>
      <c r="D19" s="11">
        <f>'Asistencia Mensual'!AH13+'Asistencia Mensual'!AI13</f>
        <v>21</v>
      </c>
      <c r="E19" s="11">
        <f>'Asistencia Mensual'!AJ13</f>
        <v>1</v>
      </c>
      <c r="F19" s="11">
        <f>'Asistencia Mensual'!AK13</f>
        <v>0</v>
      </c>
      <c r="G19" s="12" t="str">
        <f t="shared" si="0"/>
        <v>Satisfecho - Excelente</v>
      </c>
    </row>
    <row r="20" spans="1:7">
      <c r="A20" s="8" t="str">
        <f>'Asistencia Mensual'!A14</f>
        <v>ALU-010</v>
      </c>
      <c r="B20" s="9" t="str">
        <f>'Asistencia Mensual'!B14</f>
        <v>Cruz Mendoza Diego</v>
      </c>
      <c r="C20" s="10">
        <f>'Asistencia Mensual'!AL14</f>
        <v>0.85</v>
      </c>
      <c r="D20" s="11">
        <f>'Asistencia Mensual'!AH14+'Asistencia Mensual'!AI14</f>
        <v>17</v>
      </c>
      <c r="E20" s="11">
        <f>'Asistencia Mensual'!AJ14</f>
        <v>3</v>
      </c>
      <c r="F20" s="11">
        <f>'Asistencia Mensual'!AK14</f>
        <v>2</v>
      </c>
      <c r="G20" s="12" t="str">
        <f t="shared" si="0"/>
        <v>Regular</v>
      </c>
    </row>
    <row r="21" spans="1:7">
      <c r="A21" s="8" t="str">
        <f>'Asistencia Mensual'!A15</f>
        <v>ALU-011</v>
      </c>
      <c r="B21" s="9" t="str">
        <f>'Asistencia Mensual'!B15</f>
        <v>Flores Morales Ximena</v>
      </c>
      <c r="C21" s="10">
        <f>'Asistencia Mensual'!AL15</f>
        <v>1</v>
      </c>
      <c r="D21" s="11">
        <f>'Asistencia Mensual'!AH15+'Asistencia Mensual'!AI15</f>
        <v>20</v>
      </c>
      <c r="E21" s="11">
        <f>'Asistencia Mensual'!AJ15</f>
        <v>0</v>
      </c>
      <c r="F21" s="11">
        <f>'Asistencia Mensual'!AK15</f>
        <v>2</v>
      </c>
      <c r="G21" s="12" t="str">
        <f t="shared" si="0"/>
        <v>Satisfecho - Excelente</v>
      </c>
    </row>
    <row r="22" spans="1:7">
      <c r="A22" s="8" t="str">
        <f>'Asistencia Mensual'!A16</f>
        <v>ALU-012</v>
      </c>
      <c r="B22" s="9" t="str">
        <f>'Asistencia Mensual'!B16</f>
        <v>Gómez Reyes Daniel</v>
      </c>
      <c r="C22" s="10">
        <f>'Asistencia Mensual'!AL16</f>
        <v>0.90909090909090906</v>
      </c>
      <c r="D22" s="11">
        <f>'Asistencia Mensual'!AH16+'Asistencia Mensual'!AI16</f>
        <v>20</v>
      </c>
      <c r="E22" s="11">
        <f>'Asistencia Mensual'!AJ16</f>
        <v>2</v>
      </c>
      <c r="F22" s="11">
        <f>'Asistencia Mensual'!AK16</f>
        <v>0</v>
      </c>
      <c r="G22" s="12" t="str">
        <f t="shared" si="0"/>
        <v>Regular</v>
      </c>
    </row>
    <row r="23" spans="1:7">
      <c r="A23" s="8" t="str">
        <f>'Asistencia Mensual'!A17</f>
        <v>ALU-013</v>
      </c>
      <c r="B23" s="9" t="str">
        <f>'Asistencia Mensual'!B17</f>
        <v>Morales Jiménez María José</v>
      </c>
      <c r="C23" s="10">
        <f>'Asistencia Mensual'!AL17</f>
        <v>0.95454545454545459</v>
      </c>
      <c r="D23" s="11">
        <f>'Asistencia Mensual'!AH17+'Asistencia Mensual'!AI17</f>
        <v>21</v>
      </c>
      <c r="E23" s="11">
        <f>'Asistencia Mensual'!AJ17</f>
        <v>1</v>
      </c>
      <c r="F23" s="11">
        <f>'Asistencia Mensual'!AK17</f>
        <v>0</v>
      </c>
      <c r="G23" s="12" t="str">
        <f t="shared" si="0"/>
        <v>Satisfecho - Excelente</v>
      </c>
    </row>
    <row r="24" spans="1:7">
      <c r="A24" s="8" t="str">
        <f>'Asistencia Mensual'!A18</f>
        <v>ALU-014</v>
      </c>
      <c r="B24" s="9" t="str">
        <f>'Asistencia Mensual'!B18</f>
        <v>Vásquez Ortiz Alexander</v>
      </c>
      <c r="C24" s="10">
        <f>'Asistencia Mensual'!AL18</f>
        <v>1</v>
      </c>
      <c r="D24" s="11">
        <f>'Asistencia Mensual'!AH18+'Asistencia Mensual'!AI18</f>
        <v>22</v>
      </c>
      <c r="E24" s="11">
        <f>'Asistencia Mensual'!AJ18</f>
        <v>0</v>
      </c>
      <c r="F24" s="11">
        <f>'Asistencia Mensual'!AK18</f>
        <v>0</v>
      </c>
      <c r="G24" s="12" t="str">
        <f t="shared" si="0"/>
        <v>Satisfecho - Excelente</v>
      </c>
    </row>
    <row r="25" spans="1:7">
      <c r="A25" s="8" t="str">
        <f>'Asistencia Mensual'!A19</f>
        <v>ALU-015</v>
      </c>
      <c r="B25" s="9" t="str">
        <f>'Asistencia Mensual'!B19</f>
        <v>Reyes Gutiérrez Victoria</v>
      </c>
      <c r="C25" s="10">
        <f>'Asistencia Mensual'!AL19</f>
        <v>0.95454545454545459</v>
      </c>
      <c r="D25" s="11">
        <f>'Asistencia Mensual'!AH19+'Asistencia Mensual'!AI19</f>
        <v>21</v>
      </c>
      <c r="E25" s="11">
        <f>'Asistencia Mensual'!AJ19</f>
        <v>1</v>
      </c>
      <c r="F25" s="11">
        <f>'Asistencia Mensual'!AK19</f>
        <v>0</v>
      </c>
      <c r="G25" s="12" t="str">
        <f t="shared" si="0"/>
        <v>Satisfecho - Excelente</v>
      </c>
    </row>
    <row r="26" spans="1:7">
      <c r="A26" s="8" t="str">
        <f>'Asistencia Mensual'!A20</f>
        <v>ALU-016</v>
      </c>
      <c r="B26" s="9" t="str">
        <f>'Asistencia Mensual'!B20</f>
        <v xml:space="preserve">  </v>
      </c>
      <c r="C26" s="10">
        <f>'Asistencia Mensual'!AL20</f>
        <v>1</v>
      </c>
      <c r="D26" s="11">
        <f>'Asistencia Mensual'!AH20+'Asistencia Mensual'!AI20</f>
        <v>22</v>
      </c>
      <c r="E26" s="11">
        <f>'Asistencia Mensual'!AJ20</f>
        <v>0</v>
      </c>
      <c r="F26" s="11">
        <f>'Asistencia Mensual'!AK20</f>
        <v>0</v>
      </c>
      <c r="G26" s="12" t="str">
        <f t="shared" si="0"/>
        <v>Satisfecho - Excelente</v>
      </c>
    </row>
    <row r="27" spans="1:7">
      <c r="A27" s="8" t="str">
        <f>'Asistencia Mensual'!A21</f>
        <v>ALU-017</v>
      </c>
      <c r="B27" s="9" t="str">
        <f>'Asistencia Mensual'!B21</f>
        <v xml:space="preserve">  </v>
      </c>
      <c r="C27" s="10">
        <f>'Asistencia Mensual'!AL21</f>
        <v>1</v>
      </c>
      <c r="D27" s="11">
        <f>'Asistencia Mensual'!AH21+'Asistencia Mensual'!AI21</f>
        <v>22</v>
      </c>
      <c r="E27" s="11">
        <f>'Asistencia Mensual'!AJ21</f>
        <v>0</v>
      </c>
      <c r="F27" s="11">
        <f>'Asistencia Mensual'!AK21</f>
        <v>0</v>
      </c>
      <c r="G27" s="12" t="str">
        <f t="shared" si="0"/>
        <v>Satisfecho - Excelente</v>
      </c>
    </row>
    <row r="28" spans="1:7">
      <c r="A28" s="8" t="str">
        <f>'Asistencia Mensual'!A22</f>
        <v>ALU-018</v>
      </c>
      <c r="B28" s="9" t="str">
        <f>'Asistencia Mensual'!B22</f>
        <v xml:space="preserve">  </v>
      </c>
      <c r="C28" s="10">
        <f>'Asistencia Mensual'!AL22</f>
        <v>1</v>
      </c>
      <c r="D28" s="11">
        <f>'Asistencia Mensual'!AH22+'Asistencia Mensual'!AI22</f>
        <v>22</v>
      </c>
      <c r="E28" s="11">
        <f>'Asistencia Mensual'!AJ22</f>
        <v>0</v>
      </c>
      <c r="F28" s="11">
        <f>'Asistencia Mensual'!AK22</f>
        <v>0</v>
      </c>
      <c r="G28" s="12" t="str">
        <f t="shared" si="0"/>
        <v>Satisfecho - Excelente</v>
      </c>
    </row>
    <row r="29" spans="1:7">
      <c r="A29" s="8" t="str">
        <f>'Asistencia Mensual'!A23</f>
        <v>ALU-019</v>
      </c>
      <c r="B29" s="9" t="str">
        <f>'Asistencia Mensual'!B23</f>
        <v xml:space="preserve">  </v>
      </c>
      <c r="C29" s="10">
        <f>'Asistencia Mensual'!AL23</f>
        <v>1</v>
      </c>
      <c r="D29" s="11">
        <f>'Asistencia Mensual'!AH23+'Asistencia Mensual'!AI23</f>
        <v>22</v>
      </c>
      <c r="E29" s="11">
        <f>'Asistencia Mensual'!AJ23</f>
        <v>0</v>
      </c>
      <c r="F29" s="11">
        <f>'Asistencia Mensual'!AK23</f>
        <v>0</v>
      </c>
      <c r="G29" s="12" t="str">
        <f t="shared" si="0"/>
        <v>Satisfecho - Excelente</v>
      </c>
    </row>
    <row r="30" spans="1:7">
      <c r="A30" s="8" t="str">
        <f>'Asistencia Mensual'!A24</f>
        <v>ALU-020</v>
      </c>
      <c r="B30" s="9" t="str">
        <f>'Asistencia Mensual'!B24</f>
        <v xml:space="preserve">  </v>
      </c>
      <c r="C30" s="10">
        <f>'Asistencia Mensual'!AL24</f>
        <v>1</v>
      </c>
      <c r="D30" s="11">
        <f>'Asistencia Mensual'!AH24+'Asistencia Mensual'!AI24</f>
        <v>22</v>
      </c>
      <c r="E30" s="11">
        <f>'Asistencia Mensual'!AJ24</f>
        <v>0</v>
      </c>
      <c r="F30" s="11">
        <f>'Asistencia Mensual'!AK24</f>
        <v>0</v>
      </c>
      <c r="G30" s="12" t="str">
        <f t="shared" si="0"/>
        <v>Satisfecho - Excelente</v>
      </c>
    </row>
    <row r="31" spans="1:7">
      <c r="A31" s="8" t="str">
        <f>'Asistencia Mensual'!A25</f>
        <v>ALU-021</v>
      </c>
      <c r="B31" s="9" t="str">
        <f>'Asistencia Mensual'!B25</f>
        <v xml:space="preserve">  </v>
      </c>
      <c r="C31" s="10">
        <f>'Asistencia Mensual'!AL25</f>
        <v>1</v>
      </c>
      <c r="D31" s="11">
        <f>'Asistencia Mensual'!AH25+'Asistencia Mensual'!AI25</f>
        <v>22</v>
      </c>
      <c r="E31" s="11">
        <f>'Asistencia Mensual'!AJ25</f>
        <v>0</v>
      </c>
      <c r="F31" s="11">
        <f>'Asistencia Mensual'!AK25</f>
        <v>0</v>
      </c>
      <c r="G31" s="12" t="str">
        <f t="shared" si="0"/>
        <v>Satisfecho - Excelente</v>
      </c>
    </row>
    <row r="32" spans="1:7">
      <c r="A32" s="8" t="str">
        <f>'Asistencia Mensual'!A26</f>
        <v>ALU-022</v>
      </c>
      <c r="B32" s="9" t="str">
        <f>'Asistencia Mensual'!B26</f>
        <v xml:space="preserve">  </v>
      </c>
      <c r="C32" s="10">
        <f>'Asistencia Mensual'!AL26</f>
        <v>1</v>
      </c>
      <c r="D32" s="11">
        <f>'Asistencia Mensual'!AH26+'Asistencia Mensual'!AI26</f>
        <v>22</v>
      </c>
      <c r="E32" s="11">
        <f>'Asistencia Mensual'!AJ26</f>
        <v>0</v>
      </c>
      <c r="F32" s="11">
        <f>'Asistencia Mensual'!AK26</f>
        <v>0</v>
      </c>
      <c r="G32" s="12" t="str">
        <f t="shared" si="0"/>
        <v>Satisfecho - Excelente</v>
      </c>
    </row>
    <row r="33" spans="1:7">
      <c r="A33" s="8" t="str">
        <f>'Asistencia Mensual'!A27</f>
        <v>ALU-023</v>
      </c>
      <c r="B33" s="9" t="str">
        <f>'Asistencia Mensual'!B27</f>
        <v xml:space="preserve">  </v>
      </c>
      <c r="C33" s="10">
        <f>'Asistencia Mensual'!AL27</f>
        <v>1</v>
      </c>
      <c r="D33" s="11">
        <f>'Asistencia Mensual'!AH27+'Asistencia Mensual'!AI27</f>
        <v>22</v>
      </c>
      <c r="E33" s="11">
        <f>'Asistencia Mensual'!AJ27</f>
        <v>0</v>
      </c>
      <c r="F33" s="11">
        <f>'Asistencia Mensual'!AK27</f>
        <v>0</v>
      </c>
      <c r="G33" s="12" t="str">
        <f t="shared" si="0"/>
        <v>Satisfecho - Excelente</v>
      </c>
    </row>
    <row r="34" spans="1:7">
      <c r="A34" s="8" t="str">
        <f>'Asistencia Mensual'!A28</f>
        <v>ALU-024</v>
      </c>
      <c r="B34" s="9" t="str">
        <f>'Asistencia Mensual'!B28</f>
        <v xml:space="preserve">  </v>
      </c>
      <c r="C34" s="10">
        <f>'Asistencia Mensual'!AL28</f>
        <v>1</v>
      </c>
      <c r="D34" s="11">
        <f>'Asistencia Mensual'!AH28+'Asistencia Mensual'!AI28</f>
        <v>22</v>
      </c>
      <c r="E34" s="11">
        <f>'Asistencia Mensual'!AJ28</f>
        <v>0</v>
      </c>
      <c r="F34" s="11">
        <f>'Asistencia Mensual'!AK28</f>
        <v>0</v>
      </c>
      <c r="G34" s="12" t="str">
        <f t="shared" si="0"/>
        <v>Satisfecho - Excelente</v>
      </c>
    </row>
    <row r="35" spans="1:7">
      <c r="A35" s="8" t="str">
        <f>'Asistencia Mensual'!A29</f>
        <v>ALU-025</v>
      </c>
      <c r="B35" s="9" t="str">
        <f>'Asistencia Mensual'!B29</f>
        <v xml:space="preserve">  </v>
      </c>
      <c r="C35" s="10">
        <f>'Asistencia Mensual'!AL29</f>
        <v>1</v>
      </c>
      <c r="D35" s="11">
        <f>'Asistencia Mensual'!AH29+'Asistencia Mensual'!AI29</f>
        <v>22</v>
      </c>
      <c r="E35" s="11">
        <f>'Asistencia Mensual'!AJ29</f>
        <v>0</v>
      </c>
      <c r="F35" s="11">
        <f>'Asistencia Mensual'!AK29</f>
        <v>0</v>
      </c>
      <c r="G35" s="12" t="str">
        <f t="shared" si="0"/>
        <v>Satisfecho - Excelente</v>
      </c>
    </row>
    <row r="36" spans="1:7">
      <c r="A36" s="8" t="str">
        <f>'Asistencia Mensual'!A30</f>
        <v>ALU-026</v>
      </c>
      <c r="B36" s="9" t="str">
        <f>'Asistencia Mensual'!B30</f>
        <v xml:space="preserve">  </v>
      </c>
      <c r="C36" s="10">
        <f>'Asistencia Mensual'!AL30</f>
        <v>1</v>
      </c>
      <c r="D36" s="11">
        <f>'Asistencia Mensual'!AH30+'Asistencia Mensual'!AI30</f>
        <v>22</v>
      </c>
      <c r="E36" s="11">
        <f>'Asistencia Mensual'!AJ30</f>
        <v>0</v>
      </c>
      <c r="F36" s="11">
        <f>'Asistencia Mensual'!AK30</f>
        <v>0</v>
      </c>
      <c r="G36" s="12" t="str">
        <f t="shared" si="0"/>
        <v>Satisfecho - Excelente</v>
      </c>
    </row>
    <row r="37" spans="1:7">
      <c r="A37" s="8" t="str">
        <f>'Asistencia Mensual'!A31</f>
        <v>ALU-027</v>
      </c>
      <c r="B37" s="9" t="str">
        <f>'Asistencia Mensual'!B31</f>
        <v xml:space="preserve">  </v>
      </c>
      <c r="C37" s="10">
        <f>'Asistencia Mensual'!AL31</f>
        <v>1</v>
      </c>
      <c r="D37" s="11">
        <f>'Asistencia Mensual'!AH31+'Asistencia Mensual'!AI31</f>
        <v>22</v>
      </c>
      <c r="E37" s="11">
        <f>'Asistencia Mensual'!AJ31</f>
        <v>0</v>
      </c>
      <c r="F37" s="11">
        <f>'Asistencia Mensual'!AK31</f>
        <v>0</v>
      </c>
      <c r="G37" s="12" t="str">
        <f t="shared" si="0"/>
        <v>Satisfecho - Excelente</v>
      </c>
    </row>
    <row r="38" spans="1:7">
      <c r="A38" s="8" t="str">
        <f>'Asistencia Mensual'!A32</f>
        <v>ALU-028</v>
      </c>
      <c r="B38" s="9" t="str">
        <f>'Asistencia Mensual'!B32</f>
        <v xml:space="preserve">  </v>
      </c>
      <c r="C38" s="10">
        <f>'Asistencia Mensual'!AL32</f>
        <v>1</v>
      </c>
      <c r="D38" s="11">
        <f>'Asistencia Mensual'!AH32+'Asistencia Mensual'!AI32</f>
        <v>22</v>
      </c>
      <c r="E38" s="11">
        <f>'Asistencia Mensual'!AJ32</f>
        <v>0</v>
      </c>
      <c r="F38" s="11">
        <f>'Asistencia Mensual'!AK32</f>
        <v>0</v>
      </c>
      <c r="G38" s="12" t="str">
        <f t="shared" si="0"/>
        <v>Satisfecho - Excelente</v>
      </c>
    </row>
    <row r="39" spans="1:7">
      <c r="A39" s="8" t="str">
        <f>'Asistencia Mensual'!A33</f>
        <v>ALU-029</v>
      </c>
      <c r="B39" s="9" t="str">
        <f>'Asistencia Mensual'!B33</f>
        <v xml:space="preserve">  </v>
      </c>
      <c r="C39" s="10">
        <f>'Asistencia Mensual'!AL33</f>
        <v>1</v>
      </c>
      <c r="D39" s="11">
        <f>'Asistencia Mensual'!AH33+'Asistencia Mensual'!AI33</f>
        <v>22</v>
      </c>
      <c r="E39" s="11">
        <f>'Asistencia Mensual'!AJ33</f>
        <v>0</v>
      </c>
      <c r="F39" s="11">
        <f>'Asistencia Mensual'!AK33</f>
        <v>0</v>
      </c>
      <c r="G39" s="12" t="str">
        <f t="shared" si="0"/>
        <v>Satisfecho - Excelente</v>
      </c>
    </row>
    <row r="40" spans="1:7">
      <c r="A40" s="8" t="str">
        <f>'Asistencia Mensual'!A34</f>
        <v>ALU-030</v>
      </c>
      <c r="B40" s="9" t="str">
        <f>'Asistencia Mensual'!B34</f>
        <v xml:space="preserve">  </v>
      </c>
      <c r="C40" s="10">
        <f>'Asistencia Mensual'!AL34</f>
        <v>1</v>
      </c>
      <c r="D40" s="11">
        <f>'Asistencia Mensual'!AH34+'Asistencia Mensual'!AI34</f>
        <v>22</v>
      </c>
      <c r="E40" s="11">
        <f>'Asistencia Mensual'!AJ34</f>
        <v>0</v>
      </c>
      <c r="F40" s="11">
        <f>'Asistencia Mensual'!AK34</f>
        <v>0</v>
      </c>
      <c r="G40" s="12" t="str">
        <f t="shared" si="0"/>
        <v>Satisfecho - Excelente</v>
      </c>
    </row>
  </sheetData>
  <mergeCells count="6">
    <mergeCell ref="A4:B4"/>
    <mergeCell ref="G4:H4"/>
    <mergeCell ref="D5:E6"/>
    <mergeCell ref="A5:B6"/>
    <mergeCell ref="G5:H6"/>
    <mergeCell ref="D4:E4"/>
  </mergeCells>
  <conditionalFormatting sqref="G11:G40">
    <cfRule type="cellIs" dxfId="6" priority="1" operator="equal">
      <formula>"⚠️ RIESGO - REVISAR"</formula>
    </cfRule>
    <cfRule type="cellIs" dxfId="5" priority="2" operator="equal">
      <formula>"Satisfecho - Excelente"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workbookViewId="0">
      <selection activeCell="H17" sqref="H17"/>
    </sheetView>
  </sheetViews>
  <sheetFormatPr baseColWidth="10" defaultColWidth="9.140625" defaultRowHeight="15"/>
  <cols>
    <col min="1" max="1" width="7.42578125" customWidth="1"/>
    <col min="2" max="2" width="30.28515625" customWidth="1"/>
    <col min="3" max="33" width="4.42578125" customWidth="1"/>
    <col min="34" max="34" width="16" customWidth="1"/>
    <col min="35" max="35" width="15" customWidth="1"/>
    <col min="36" max="36" width="13" customWidth="1"/>
    <col min="37" max="37" width="19" customWidth="1"/>
    <col min="38" max="38" width="15" customWidth="1"/>
  </cols>
  <sheetData>
    <row r="1" spans="1:38" ht="21">
      <c r="A1" s="1" t="s">
        <v>24</v>
      </c>
    </row>
    <row r="2" spans="1:38">
      <c r="A2" s="2" t="s">
        <v>25</v>
      </c>
    </row>
    <row r="4" spans="1:38" ht="27.95" customHeight="1">
      <c r="A4" s="5" t="s">
        <v>7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  <c r="I4" s="5" t="s">
        <v>33</v>
      </c>
      <c r="J4" s="5" t="s">
        <v>34</v>
      </c>
      <c r="K4" s="5" t="s">
        <v>35</v>
      </c>
      <c r="L4" s="5" t="s">
        <v>36</v>
      </c>
      <c r="M4" s="5" t="s">
        <v>37</v>
      </c>
      <c r="N4" s="5" t="s">
        <v>38</v>
      </c>
      <c r="O4" s="5" t="s">
        <v>39</v>
      </c>
      <c r="P4" s="5" t="s">
        <v>40</v>
      </c>
      <c r="Q4" s="5" t="s">
        <v>41</v>
      </c>
      <c r="R4" s="5" t="s">
        <v>42</v>
      </c>
      <c r="S4" s="5" t="s">
        <v>43</v>
      </c>
      <c r="T4" s="5" t="s">
        <v>44</v>
      </c>
      <c r="U4" s="5" t="s">
        <v>45</v>
      </c>
      <c r="V4" s="5" t="s">
        <v>46</v>
      </c>
      <c r="W4" s="5" t="s">
        <v>47</v>
      </c>
      <c r="X4" s="5" t="s">
        <v>48</v>
      </c>
      <c r="Y4" s="5" t="s">
        <v>49</v>
      </c>
      <c r="Z4" s="5" t="s">
        <v>50</v>
      </c>
      <c r="AA4" s="5" t="s">
        <v>51</v>
      </c>
      <c r="AB4" s="5" t="s">
        <v>52</v>
      </c>
      <c r="AC4" s="5" t="s">
        <v>53</v>
      </c>
      <c r="AD4" s="5" t="s">
        <v>54</v>
      </c>
      <c r="AE4" s="5" t="s">
        <v>55</v>
      </c>
      <c r="AF4" s="5" t="s">
        <v>56</v>
      </c>
      <c r="AG4" s="5" t="s">
        <v>57</v>
      </c>
      <c r="AH4" s="5" t="s">
        <v>58</v>
      </c>
      <c r="AI4" s="5" t="s">
        <v>59</v>
      </c>
      <c r="AJ4" s="5" t="s">
        <v>60</v>
      </c>
      <c r="AK4" s="5" t="s">
        <v>12</v>
      </c>
      <c r="AL4" s="5" t="s">
        <v>9</v>
      </c>
    </row>
    <row r="5" spans="1:38">
      <c r="A5" s="8" t="s">
        <v>61</v>
      </c>
      <c r="B5" s="8" t="str">
        <f>'Lista de Alumnos'!B5&amp;" "&amp;'Lista de Alumnos'!C5&amp;" "&amp;'Lista de Alumnos'!D5</f>
        <v>García López Sofía</v>
      </c>
      <c r="C5" s="8" t="s">
        <v>14</v>
      </c>
      <c r="D5" s="8" t="s">
        <v>14</v>
      </c>
      <c r="E5" s="17" t="s">
        <v>22</v>
      </c>
      <c r="F5" s="17" t="s">
        <v>22</v>
      </c>
      <c r="G5" s="8" t="s">
        <v>14</v>
      </c>
      <c r="H5" s="8" t="s">
        <v>14</v>
      </c>
      <c r="I5" s="8" t="s">
        <v>14</v>
      </c>
      <c r="J5" s="8" t="s">
        <v>14</v>
      </c>
      <c r="K5" s="8" t="s">
        <v>16</v>
      </c>
      <c r="L5" s="17" t="s">
        <v>22</v>
      </c>
      <c r="M5" s="17" t="s">
        <v>22</v>
      </c>
      <c r="N5" s="8" t="s">
        <v>14</v>
      </c>
      <c r="O5" s="8" t="s">
        <v>14</v>
      </c>
      <c r="P5" s="8" t="s">
        <v>14</v>
      </c>
      <c r="Q5" s="8" t="s">
        <v>14</v>
      </c>
      <c r="R5" s="8" t="s">
        <v>14</v>
      </c>
      <c r="S5" s="17" t="s">
        <v>22</v>
      </c>
      <c r="T5" s="17" t="s">
        <v>22</v>
      </c>
      <c r="U5" s="8" t="s">
        <v>14</v>
      </c>
      <c r="V5" s="8" t="s">
        <v>14</v>
      </c>
      <c r="W5" s="8" t="s">
        <v>14</v>
      </c>
      <c r="X5" s="8" t="s">
        <v>14</v>
      </c>
      <c r="Y5" s="8" t="s">
        <v>14</v>
      </c>
      <c r="Z5" s="17" t="s">
        <v>22</v>
      </c>
      <c r="AA5" s="17" t="s">
        <v>22</v>
      </c>
      <c r="AB5" s="8" t="s">
        <v>14</v>
      </c>
      <c r="AC5" s="8" t="s">
        <v>14</v>
      </c>
      <c r="AD5" s="8" t="s">
        <v>14</v>
      </c>
      <c r="AE5" s="8" t="s">
        <v>14</v>
      </c>
      <c r="AF5" s="8" t="s">
        <v>14</v>
      </c>
      <c r="AG5" s="17" t="s">
        <v>22</v>
      </c>
      <c r="AH5" s="18">
        <f t="shared" ref="AH5:AH34" si="0">COUNTIF(C5:AG5, "P")</f>
        <v>21</v>
      </c>
      <c r="AI5" s="18">
        <f t="shared" ref="AI5:AI34" si="1">COUNTIF(C5:AG5, "R")</f>
        <v>1</v>
      </c>
      <c r="AJ5" s="18">
        <f t="shared" ref="AJ5:AJ34" si="2">COUNTIF(C5:AG5, "F")</f>
        <v>0</v>
      </c>
      <c r="AK5" s="18">
        <f t="shared" ref="AK5:AK34" si="3">COUNTIF(C5:AG5, "J")</f>
        <v>0</v>
      </c>
      <c r="AL5" s="19">
        <f t="shared" ref="AL5:AL34" si="4">IFERROR((AH5+AI5)/(COUNTIF(C5:AG5,"P")+COUNTIF(C5:AG5,"R")+COUNTIF(C5:AG5,"F")), 1)</f>
        <v>1</v>
      </c>
    </row>
    <row r="6" spans="1:38">
      <c r="A6" s="8" t="s">
        <v>62</v>
      </c>
      <c r="B6" s="8" t="str">
        <f>'Lista de Alumnos'!B6&amp;" "&amp;'Lista de Alumnos'!C6&amp;" "&amp;'Lista de Alumnos'!D6</f>
        <v>Hernández Martínez Mateo</v>
      </c>
      <c r="C6" s="8" t="s">
        <v>14</v>
      </c>
      <c r="D6" s="8" t="s">
        <v>14</v>
      </c>
      <c r="E6" s="17" t="s">
        <v>22</v>
      </c>
      <c r="F6" s="17" t="s">
        <v>22</v>
      </c>
      <c r="G6" s="8" t="s">
        <v>20</v>
      </c>
      <c r="H6" s="8" t="s">
        <v>14</v>
      </c>
      <c r="I6" s="8" t="s">
        <v>14</v>
      </c>
      <c r="J6" s="8" t="s">
        <v>14</v>
      </c>
      <c r="K6" s="8" t="s">
        <v>14</v>
      </c>
      <c r="L6" s="17" t="s">
        <v>22</v>
      </c>
      <c r="M6" s="17" t="s">
        <v>22</v>
      </c>
      <c r="N6" s="8" t="s">
        <v>14</v>
      </c>
      <c r="O6" s="8" t="s">
        <v>14</v>
      </c>
      <c r="P6" s="8" t="s">
        <v>14</v>
      </c>
      <c r="Q6" s="8" t="s">
        <v>14</v>
      </c>
      <c r="R6" s="8" t="s">
        <v>18</v>
      </c>
      <c r="S6" s="17" t="s">
        <v>22</v>
      </c>
      <c r="T6" s="17" t="s">
        <v>22</v>
      </c>
      <c r="U6" s="8" t="s">
        <v>14</v>
      </c>
      <c r="V6" s="8" t="s">
        <v>14</v>
      </c>
      <c r="W6" s="8" t="s">
        <v>14</v>
      </c>
      <c r="X6" s="8" t="s">
        <v>14</v>
      </c>
      <c r="Y6" s="8" t="s">
        <v>14</v>
      </c>
      <c r="Z6" s="17" t="s">
        <v>22</v>
      </c>
      <c r="AA6" s="17" t="s">
        <v>22</v>
      </c>
      <c r="AB6" s="8" t="s">
        <v>14</v>
      </c>
      <c r="AC6" s="8" t="s">
        <v>14</v>
      </c>
      <c r="AD6" s="8" t="s">
        <v>14</v>
      </c>
      <c r="AE6" s="8" t="s">
        <v>14</v>
      </c>
      <c r="AF6" s="8" t="s">
        <v>14</v>
      </c>
      <c r="AG6" s="17" t="s">
        <v>22</v>
      </c>
      <c r="AH6" s="18">
        <f t="shared" si="0"/>
        <v>20</v>
      </c>
      <c r="AI6" s="18">
        <f t="shared" si="1"/>
        <v>0</v>
      </c>
      <c r="AJ6" s="18">
        <f t="shared" si="2"/>
        <v>1</v>
      </c>
      <c r="AK6" s="18">
        <f t="shared" si="3"/>
        <v>1</v>
      </c>
      <c r="AL6" s="19">
        <f t="shared" si="4"/>
        <v>0.95238095238095233</v>
      </c>
    </row>
    <row r="7" spans="1:38">
      <c r="A7" s="8" t="s">
        <v>63</v>
      </c>
      <c r="B7" s="8" t="str">
        <f>'Lista de Alumnos'!B7&amp;" "&amp;'Lista de Alumnos'!C7&amp;" "&amp;'Lista de Alumnos'!D7</f>
        <v>Rodríguez Sánchez Valentina</v>
      </c>
      <c r="C7" s="8" t="s">
        <v>14</v>
      </c>
      <c r="D7" s="8" t="s">
        <v>14</v>
      </c>
      <c r="E7" s="17" t="s">
        <v>22</v>
      </c>
      <c r="F7" s="17" t="s">
        <v>22</v>
      </c>
      <c r="G7" s="8" t="s">
        <v>14</v>
      </c>
      <c r="H7" s="8" t="s">
        <v>14</v>
      </c>
      <c r="I7" s="8" t="s">
        <v>14</v>
      </c>
      <c r="J7" s="8" t="s">
        <v>14</v>
      </c>
      <c r="K7" s="8" t="s">
        <v>14</v>
      </c>
      <c r="L7" s="17" t="s">
        <v>22</v>
      </c>
      <c r="M7" s="17" t="s">
        <v>22</v>
      </c>
      <c r="N7" s="8" t="s">
        <v>14</v>
      </c>
      <c r="O7" s="8" t="s">
        <v>14</v>
      </c>
      <c r="P7" s="8" t="s">
        <v>16</v>
      </c>
      <c r="Q7" s="8" t="s">
        <v>14</v>
      </c>
      <c r="R7" s="8" t="s">
        <v>14</v>
      </c>
      <c r="S7" s="17" t="s">
        <v>22</v>
      </c>
      <c r="T7" s="17" t="s">
        <v>22</v>
      </c>
      <c r="U7" s="8" t="s">
        <v>14</v>
      </c>
      <c r="V7" s="8" t="s">
        <v>18</v>
      </c>
      <c r="W7" s="8" t="s">
        <v>14</v>
      </c>
      <c r="X7" s="8" t="s">
        <v>14</v>
      </c>
      <c r="Y7" s="8" t="s">
        <v>16</v>
      </c>
      <c r="Z7" s="17" t="s">
        <v>22</v>
      </c>
      <c r="AA7" s="17" t="s">
        <v>22</v>
      </c>
      <c r="AB7" s="8" t="s">
        <v>14</v>
      </c>
      <c r="AC7" s="8" t="s">
        <v>14</v>
      </c>
      <c r="AD7" s="8" t="s">
        <v>18</v>
      </c>
      <c r="AE7" s="8" t="s">
        <v>18</v>
      </c>
      <c r="AF7" s="8" t="s">
        <v>18</v>
      </c>
      <c r="AG7" s="17" t="s">
        <v>22</v>
      </c>
      <c r="AH7" s="18">
        <f t="shared" si="0"/>
        <v>16</v>
      </c>
      <c r="AI7" s="18">
        <f t="shared" si="1"/>
        <v>2</v>
      </c>
      <c r="AJ7" s="18">
        <f t="shared" si="2"/>
        <v>4</v>
      </c>
      <c r="AK7" s="18">
        <f t="shared" si="3"/>
        <v>0</v>
      </c>
      <c r="AL7" s="19">
        <f t="shared" si="4"/>
        <v>0.81818181818181823</v>
      </c>
    </row>
    <row r="8" spans="1:38">
      <c r="A8" s="8" t="s">
        <v>64</v>
      </c>
      <c r="B8" s="8" t="str">
        <f>'Lista de Alumnos'!B8&amp;" "&amp;'Lista de Alumnos'!C8&amp;" "&amp;'Lista de Alumnos'!D8</f>
        <v>Martínez Gómez Santiago</v>
      </c>
      <c r="C8" s="8" t="s">
        <v>14</v>
      </c>
      <c r="D8" s="8" t="s">
        <v>14</v>
      </c>
      <c r="E8" s="17" t="s">
        <v>22</v>
      </c>
      <c r="F8" s="17" t="s">
        <v>22</v>
      </c>
      <c r="G8" s="8" t="s">
        <v>14</v>
      </c>
      <c r="H8" s="8" t="s">
        <v>14</v>
      </c>
      <c r="I8" s="8" t="s">
        <v>14</v>
      </c>
      <c r="J8" s="8" t="s">
        <v>20</v>
      </c>
      <c r="K8" s="8" t="s">
        <v>14</v>
      </c>
      <c r="L8" s="17" t="s">
        <v>22</v>
      </c>
      <c r="M8" s="17" t="s">
        <v>22</v>
      </c>
      <c r="N8" s="8" t="s">
        <v>14</v>
      </c>
      <c r="O8" s="8" t="s">
        <v>14</v>
      </c>
      <c r="P8" s="8" t="s">
        <v>14</v>
      </c>
      <c r="Q8" s="8" t="s">
        <v>16</v>
      </c>
      <c r="R8" s="8" t="s">
        <v>14</v>
      </c>
      <c r="S8" s="17" t="s">
        <v>22</v>
      </c>
      <c r="T8" s="17" t="s">
        <v>22</v>
      </c>
      <c r="U8" s="8" t="s">
        <v>14</v>
      </c>
      <c r="V8" s="8" t="s">
        <v>14</v>
      </c>
      <c r="W8" s="8" t="s">
        <v>14</v>
      </c>
      <c r="X8" s="8" t="s">
        <v>14</v>
      </c>
      <c r="Y8" s="8" t="s">
        <v>14</v>
      </c>
      <c r="Z8" s="17" t="s">
        <v>22</v>
      </c>
      <c r="AA8" s="17" t="s">
        <v>22</v>
      </c>
      <c r="AB8" s="8" t="s">
        <v>16</v>
      </c>
      <c r="AC8" s="8" t="s">
        <v>14</v>
      </c>
      <c r="AD8" s="8" t="s">
        <v>14</v>
      </c>
      <c r="AE8" s="8" t="s">
        <v>18</v>
      </c>
      <c r="AF8" s="8" t="s">
        <v>14</v>
      </c>
      <c r="AG8" s="17" t="s">
        <v>22</v>
      </c>
      <c r="AH8" s="18">
        <f t="shared" si="0"/>
        <v>18</v>
      </c>
      <c r="AI8" s="18">
        <f t="shared" si="1"/>
        <v>2</v>
      </c>
      <c r="AJ8" s="18">
        <f t="shared" si="2"/>
        <v>1</v>
      </c>
      <c r="AK8" s="18">
        <f t="shared" si="3"/>
        <v>1</v>
      </c>
      <c r="AL8" s="19">
        <f t="shared" si="4"/>
        <v>0.95238095238095233</v>
      </c>
    </row>
    <row r="9" spans="1:38">
      <c r="A9" s="8" t="s">
        <v>65</v>
      </c>
      <c r="B9" s="8" t="str">
        <f>'Lista de Alumnos'!B9&amp;" "&amp;'Lista de Alumnos'!C9&amp;" "&amp;'Lista de Alumnos'!D9</f>
        <v>López Pérez Camila</v>
      </c>
      <c r="C9" s="8" t="s">
        <v>14</v>
      </c>
      <c r="D9" s="8" t="s">
        <v>14</v>
      </c>
      <c r="E9" s="17" t="s">
        <v>22</v>
      </c>
      <c r="F9" s="17" t="s">
        <v>22</v>
      </c>
      <c r="G9" s="8" t="s">
        <v>14</v>
      </c>
      <c r="H9" s="8" t="s">
        <v>14</v>
      </c>
      <c r="I9" s="8" t="s">
        <v>14</v>
      </c>
      <c r="J9" s="8" t="s">
        <v>14</v>
      </c>
      <c r="K9" s="8" t="s">
        <v>14</v>
      </c>
      <c r="L9" s="17" t="s">
        <v>22</v>
      </c>
      <c r="M9" s="17" t="s">
        <v>22</v>
      </c>
      <c r="N9" s="8" t="s">
        <v>14</v>
      </c>
      <c r="O9" s="8" t="s">
        <v>18</v>
      </c>
      <c r="P9" s="8" t="s">
        <v>14</v>
      </c>
      <c r="Q9" s="8" t="s">
        <v>18</v>
      </c>
      <c r="R9" s="8" t="s">
        <v>14</v>
      </c>
      <c r="S9" s="17" t="s">
        <v>22</v>
      </c>
      <c r="T9" s="17" t="s">
        <v>22</v>
      </c>
      <c r="U9" s="8" t="s">
        <v>14</v>
      </c>
      <c r="V9" s="8" t="s">
        <v>14</v>
      </c>
      <c r="W9" s="8" t="s">
        <v>14</v>
      </c>
      <c r="X9" s="8" t="s">
        <v>14</v>
      </c>
      <c r="Y9" s="8" t="s">
        <v>14</v>
      </c>
      <c r="Z9" s="17" t="s">
        <v>22</v>
      </c>
      <c r="AA9" s="17" t="s">
        <v>22</v>
      </c>
      <c r="AB9" s="8" t="s">
        <v>14</v>
      </c>
      <c r="AC9" s="8" t="s">
        <v>14</v>
      </c>
      <c r="AD9" s="8" t="s">
        <v>14</v>
      </c>
      <c r="AE9" s="8" t="s">
        <v>14</v>
      </c>
      <c r="AF9" s="8" t="s">
        <v>20</v>
      </c>
      <c r="AG9" s="17" t="s">
        <v>22</v>
      </c>
      <c r="AH9" s="18">
        <f t="shared" si="0"/>
        <v>19</v>
      </c>
      <c r="AI9" s="18">
        <f t="shared" si="1"/>
        <v>0</v>
      </c>
      <c r="AJ9" s="18">
        <f t="shared" si="2"/>
        <v>2</v>
      </c>
      <c r="AK9" s="18">
        <f t="shared" si="3"/>
        <v>1</v>
      </c>
      <c r="AL9" s="19">
        <f t="shared" si="4"/>
        <v>0.90476190476190477</v>
      </c>
    </row>
    <row r="10" spans="1:38">
      <c r="A10" s="8" t="s">
        <v>66</v>
      </c>
      <c r="B10" s="8" t="str">
        <f>'Lista de Alumnos'!B10&amp;" "&amp;'Lista de Alumnos'!C10&amp;" "&amp;'Lista de Alumnos'!D10</f>
        <v>González Díaz Leonardo</v>
      </c>
      <c r="C10" s="8" t="s">
        <v>14</v>
      </c>
      <c r="D10" s="8" t="s">
        <v>14</v>
      </c>
      <c r="E10" s="17" t="s">
        <v>22</v>
      </c>
      <c r="F10" s="17" t="s">
        <v>22</v>
      </c>
      <c r="G10" s="8" t="s">
        <v>14</v>
      </c>
      <c r="H10" s="8" t="s">
        <v>14</v>
      </c>
      <c r="I10" s="8" t="s">
        <v>16</v>
      </c>
      <c r="J10" s="8" t="s">
        <v>14</v>
      </c>
      <c r="K10" s="8" t="s">
        <v>14</v>
      </c>
      <c r="L10" s="17" t="s">
        <v>22</v>
      </c>
      <c r="M10" s="17" t="s">
        <v>22</v>
      </c>
      <c r="N10" s="8" t="s">
        <v>14</v>
      </c>
      <c r="O10" s="8" t="s">
        <v>14</v>
      </c>
      <c r="P10" s="8" t="s">
        <v>14</v>
      </c>
      <c r="Q10" s="8" t="s">
        <v>14</v>
      </c>
      <c r="R10" s="8" t="s">
        <v>14</v>
      </c>
      <c r="S10" s="17" t="s">
        <v>22</v>
      </c>
      <c r="T10" s="17" t="s">
        <v>22</v>
      </c>
      <c r="U10" s="8" t="s">
        <v>14</v>
      </c>
      <c r="V10" s="8" t="s">
        <v>14</v>
      </c>
      <c r="W10" s="8" t="s">
        <v>14</v>
      </c>
      <c r="X10" s="8" t="s">
        <v>14</v>
      </c>
      <c r="Y10" s="8" t="s">
        <v>14</v>
      </c>
      <c r="Z10" s="17" t="s">
        <v>22</v>
      </c>
      <c r="AA10" s="17" t="s">
        <v>22</v>
      </c>
      <c r="AB10" s="8" t="s">
        <v>16</v>
      </c>
      <c r="AC10" s="8" t="s">
        <v>14</v>
      </c>
      <c r="AD10" s="8" t="s">
        <v>14</v>
      </c>
      <c r="AE10" s="8" t="s">
        <v>14</v>
      </c>
      <c r="AF10" s="8" t="s">
        <v>14</v>
      </c>
      <c r="AG10" s="17" t="s">
        <v>22</v>
      </c>
      <c r="AH10" s="18">
        <f t="shared" si="0"/>
        <v>20</v>
      </c>
      <c r="AI10" s="18">
        <f t="shared" si="1"/>
        <v>2</v>
      </c>
      <c r="AJ10" s="18">
        <f t="shared" si="2"/>
        <v>0</v>
      </c>
      <c r="AK10" s="18">
        <f t="shared" si="3"/>
        <v>0</v>
      </c>
      <c r="AL10" s="19">
        <f t="shared" si="4"/>
        <v>1</v>
      </c>
    </row>
    <row r="11" spans="1:38">
      <c r="A11" s="8" t="s">
        <v>67</v>
      </c>
      <c r="B11" s="8" t="str">
        <f>'Lista de Alumnos'!B11&amp;" "&amp;'Lista de Alumnos'!C11&amp;" "&amp;'Lista de Alumnos'!D11</f>
        <v>Pérez Torres Mariana</v>
      </c>
      <c r="C11" s="8" t="s">
        <v>14</v>
      </c>
      <c r="D11" s="8" t="s">
        <v>20</v>
      </c>
      <c r="E11" s="17" t="s">
        <v>22</v>
      </c>
      <c r="F11" s="17" t="s">
        <v>22</v>
      </c>
      <c r="G11" s="8" t="s">
        <v>14</v>
      </c>
      <c r="H11" s="8" t="s">
        <v>14</v>
      </c>
      <c r="I11" s="8" t="s">
        <v>14</v>
      </c>
      <c r="J11" s="8" t="s">
        <v>14</v>
      </c>
      <c r="K11" s="8" t="s">
        <v>14</v>
      </c>
      <c r="L11" s="17" t="s">
        <v>22</v>
      </c>
      <c r="M11" s="17" t="s">
        <v>22</v>
      </c>
      <c r="N11" s="8" t="s">
        <v>14</v>
      </c>
      <c r="O11" s="8" t="s">
        <v>14</v>
      </c>
      <c r="P11" s="8" t="s">
        <v>14</v>
      </c>
      <c r="Q11" s="8" t="s">
        <v>14</v>
      </c>
      <c r="R11" s="8" t="s">
        <v>14</v>
      </c>
      <c r="S11" s="17" t="s">
        <v>22</v>
      </c>
      <c r="T11" s="17" t="s">
        <v>22</v>
      </c>
      <c r="U11" s="8" t="s">
        <v>14</v>
      </c>
      <c r="V11" s="8" t="s">
        <v>14</v>
      </c>
      <c r="W11" s="8" t="s">
        <v>14</v>
      </c>
      <c r="X11" s="8" t="s">
        <v>14</v>
      </c>
      <c r="Y11" s="8" t="s">
        <v>14</v>
      </c>
      <c r="Z11" s="17" t="s">
        <v>22</v>
      </c>
      <c r="AA11" s="17" t="s">
        <v>22</v>
      </c>
      <c r="AB11" s="8" t="s">
        <v>14</v>
      </c>
      <c r="AC11" s="8" t="s">
        <v>18</v>
      </c>
      <c r="AD11" s="8" t="s">
        <v>14</v>
      </c>
      <c r="AE11" s="8" t="s">
        <v>14</v>
      </c>
      <c r="AF11" s="8" t="s">
        <v>14</v>
      </c>
      <c r="AG11" s="17" t="s">
        <v>22</v>
      </c>
      <c r="AH11" s="18">
        <f t="shared" si="0"/>
        <v>20</v>
      </c>
      <c r="AI11" s="18">
        <f t="shared" si="1"/>
        <v>0</v>
      </c>
      <c r="AJ11" s="18">
        <f t="shared" si="2"/>
        <v>1</v>
      </c>
      <c r="AK11" s="18">
        <f t="shared" si="3"/>
        <v>1</v>
      </c>
      <c r="AL11" s="19">
        <f t="shared" si="4"/>
        <v>0.95238095238095233</v>
      </c>
    </row>
    <row r="12" spans="1:38">
      <c r="A12" s="8" t="s">
        <v>68</v>
      </c>
      <c r="B12" s="8" t="str">
        <f>'Lista de Alumnos'!B12&amp;" "&amp;'Lista de Alumnos'!C12&amp;" "&amp;'Lista de Alumnos'!D12</f>
        <v>Sánchez Flores Sebastian</v>
      </c>
      <c r="C12" s="8" t="s">
        <v>16</v>
      </c>
      <c r="D12" s="8" t="s">
        <v>16</v>
      </c>
      <c r="E12" s="17" t="s">
        <v>22</v>
      </c>
      <c r="F12" s="17" t="s">
        <v>22</v>
      </c>
      <c r="G12" s="8" t="s">
        <v>16</v>
      </c>
      <c r="H12" s="8" t="s">
        <v>14</v>
      </c>
      <c r="I12" s="8" t="s">
        <v>16</v>
      </c>
      <c r="J12" s="8" t="s">
        <v>16</v>
      </c>
      <c r="K12" s="8" t="s">
        <v>18</v>
      </c>
      <c r="L12" s="17" t="s">
        <v>22</v>
      </c>
      <c r="M12" s="17" t="s">
        <v>22</v>
      </c>
      <c r="N12" s="8" t="s">
        <v>14</v>
      </c>
      <c r="O12" s="8" t="s">
        <v>16</v>
      </c>
      <c r="P12" s="8" t="s">
        <v>14</v>
      </c>
      <c r="Q12" s="8" t="s">
        <v>14</v>
      </c>
      <c r="R12" s="8" t="s">
        <v>16</v>
      </c>
      <c r="S12" s="17" t="s">
        <v>22</v>
      </c>
      <c r="T12" s="17" t="s">
        <v>22</v>
      </c>
      <c r="U12" s="8" t="s">
        <v>16</v>
      </c>
      <c r="V12" s="8" t="s">
        <v>14</v>
      </c>
      <c r="W12" s="8" t="s">
        <v>16</v>
      </c>
      <c r="X12" s="8" t="s">
        <v>16</v>
      </c>
      <c r="Y12" s="8" t="s">
        <v>14</v>
      </c>
      <c r="Z12" s="17" t="s">
        <v>22</v>
      </c>
      <c r="AA12" s="17" t="s">
        <v>22</v>
      </c>
      <c r="AB12" s="8" t="s">
        <v>14</v>
      </c>
      <c r="AC12" s="8" t="s">
        <v>14</v>
      </c>
      <c r="AD12" s="8" t="s">
        <v>14</v>
      </c>
      <c r="AE12" s="8" t="s">
        <v>14</v>
      </c>
      <c r="AF12" s="8" t="s">
        <v>16</v>
      </c>
      <c r="AG12" s="17" t="s">
        <v>22</v>
      </c>
      <c r="AH12" s="18">
        <f t="shared" si="0"/>
        <v>10</v>
      </c>
      <c r="AI12" s="18">
        <f t="shared" si="1"/>
        <v>11</v>
      </c>
      <c r="AJ12" s="18">
        <f t="shared" si="2"/>
        <v>1</v>
      </c>
      <c r="AK12" s="18">
        <f t="shared" si="3"/>
        <v>0</v>
      </c>
      <c r="AL12" s="19">
        <f t="shared" si="4"/>
        <v>0.95454545454545459</v>
      </c>
    </row>
    <row r="13" spans="1:38">
      <c r="A13" s="8" t="s">
        <v>69</v>
      </c>
      <c r="B13" s="8" t="str">
        <f>'Lista de Alumnos'!B13&amp;" "&amp;'Lista de Alumnos'!C13&amp;" "&amp;'Lista de Alumnos'!D13</f>
        <v>Ramírez Vásquez Lucía</v>
      </c>
      <c r="C13" s="8" t="s">
        <v>14</v>
      </c>
      <c r="D13" s="8" t="s">
        <v>14</v>
      </c>
      <c r="E13" s="17" t="s">
        <v>22</v>
      </c>
      <c r="F13" s="17" t="s">
        <v>22</v>
      </c>
      <c r="G13" s="8" t="s">
        <v>14</v>
      </c>
      <c r="H13" s="8" t="s">
        <v>14</v>
      </c>
      <c r="I13" s="8" t="s">
        <v>14</v>
      </c>
      <c r="J13" s="8" t="s">
        <v>14</v>
      </c>
      <c r="K13" s="8" t="s">
        <v>18</v>
      </c>
      <c r="L13" s="17" t="s">
        <v>22</v>
      </c>
      <c r="M13" s="17" t="s">
        <v>22</v>
      </c>
      <c r="N13" s="8" t="s">
        <v>14</v>
      </c>
      <c r="O13" s="8" t="s">
        <v>14</v>
      </c>
      <c r="P13" s="8" t="s">
        <v>14</v>
      </c>
      <c r="Q13" s="8" t="s">
        <v>14</v>
      </c>
      <c r="R13" s="8" t="s">
        <v>14</v>
      </c>
      <c r="S13" s="17" t="s">
        <v>22</v>
      </c>
      <c r="T13" s="17" t="s">
        <v>22</v>
      </c>
      <c r="U13" s="8" t="s">
        <v>14</v>
      </c>
      <c r="V13" s="8" t="s">
        <v>14</v>
      </c>
      <c r="W13" s="8" t="s">
        <v>14</v>
      </c>
      <c r="X13" s="8" t="s">
        <v>14</v>
      </c>
      <c r="Y13" s="8" t="s">
        <v>14</v>
      </c>
      <c r="Z13" s="17" t="s">
        <v>22</v>
      </c>
      <c r="AA13" s="17" t="s">
        <v>22</v>
      </c>
      <c r="AB13" s="8" t="s">
        <v>16</v>
      </c>
      <c r="AC13" s="8" t="s">
        <v>14</v>
      </c>
      <c r="AD13" s="8" t="s">
        <v>14</v>
      </c>
      <c r="AE13" s="8" t="s">
        <v>14</v>
      </c>
      <c r="AF13" s="8" t="s">
        <v>14</v>
      </c>
      <c r="AG13" s="17" t="s">
        <v>22</v>
      </c>
      <c r="AH13" s="18">
        <f t="shared" si="0"/>
        <v>20</v>
      </c>
      <c r="AI13" s="18">
        <f t="shared" si="1"/>
        <v>1</v>
      </c>
      <c r="AJ13" s="18">
        <f t="shared" si="2"/>
        <v>1</v>
      </c>
      <c r="AK13" s="18">
        <f t="shared" si="3"/>
        <v>0</v>
      </c>
      <c r="AL13" s="19">
        <f t="shared" si="4"/>
        <v>0.95454545454545459</v>
      </c>
    </row>
    <row r="14" spans="1:38">
      <c r="A14" s="8" t="s">
        <v>70</v>
      </c>
      <c r="B14" s="8" t="str">
        <f>'Lista de Alumnos'!B14&amp;" "&amp;'Lista de Alumnos'!C14&amp;" "&amp;'Lista de Alumnos'!D14</f>
        <v>Cruz Mendoza Diego</v>
      </c>
      <c r="C14" s="8" t="s">
        <v>18</v>
      </c>
      <c r="D14" s="8" t="s">
        <v>14</v>
      </c>
      <c r="E14" s="17" t="s">
        <v>22</v>
      </c>
      <c r="F14" s="17" t="s">
        <v>22</v>
      </c>
      <c r="G14" s="8" t="s">
        <v>20</v>
      </c>
      <c r="H14" s="8" t="s">
        <v>16</v>
      </c>
      <c r="I14" s="8" t="s">
        <v>14</v>
      </c>
      <c r="J14" s="8" t="s">
        <v>14</v>
      </c>
      <c r="K14" s="8" t="s">
        <v>14</v>
      </c>
      <c r="L14" s="17" t="s">
        <v>22</v>
      </c>
      <c r="M14" s="17" t="s">
        <v>22</v>
      </c>
      <c r="N14" s="8" t="s">
        <v>14</v>
      </c>
      <c r="O14" s="8" t="s">
        <v>14</v>
      </c>
      <c r="P14" s="8" t="s">
        <v>14</v>
      </c>
      <c r="Q14" s="8" t="s">
        <v>14</v>
      </c>
      <c r="R14" s="8" t="s">
        <v>18</v>
      </c>
      <c r="S14" s="17" t="s">
        <v>22</v>
      </c>
      <c r="T14" s="17" t="s">
        <v>22</v>
      </c>
      <c r="U14" s="8" t="s">
        <v>14</v>
      </c>
      <c r="V14" s="8" t="s">
        <v>14</v>
      </c>
      <c r="W14" s="8" t="s">
        <v>14</v>
      </c>
      <c r="X14" s="8" t="s">
        <v>14</v>
      </c>
      <c r="Y14" s="8" t="s">
        <v>20</v>
      </c>
      <c r="Z14" s="17" t="s">
        <v>22</v>
      </c>
      <c r="AA14" s="17" t="s">
        <v>22</v>
      </c>
      <c r="AB14" s="8" t="s">
        <v>18</v>
      </c>
      <c r="AC14" s="8" t="s">
        <v>14</v>
      </c>
      <c r="AD14" s="8" t="s">
        <v>14</v>
      </c>
      <c r="AE14" s="8" t="s">
        <v>14</v>
      </c>
      <c r="AF14" s="8" t="s">
        <v>14</v>
      </c>
      <c r="AG14" s="17" t="s">
        <v>22</v>
      </c>
      <c r="AH14" s="18">
        <f t="shared" si="0"/>
        <v>16</v>
      </c>
      <c r="AI14" s="18">
        <f t="shared" si="1"/>
        <v>1</v>
      </c>
      <c r="AJ14" s="18">
        <f t="shared" si="2"/>
        <v>3</v>
      </c>
      <c r="AK14" s="18">
        <f t="shared" si="3"/>
        <v>2</v>
      </c>
      <c r="AL14" s="19">
        <f t="shared" si="4"/>
        <v>0.85</v>
      </c>
    </row>
    <row r="15" spans="1:38">
      <c r="A15" s="8" t="s">
        <v>71</v>
      </c>
      <c r="B15" s="8" t="str">
        <f>'Lista de Alumnos'!B15&amp;" "&amp;'Lista de Alumnos'!C15&amp;" "&amp;'Lista de Alumnos'!D15</f>
        <v>Flores Morales Ximena</v>
      </c>
      <c r="C15" s="8" t="s">
        <v>20</v>
      </c>
      <c r="D15" s="8" t="s">
        <v>14</v>
      </c>
      <c r="E15" s="17" t="s">
        <v>22</v>
      </c>
      <c r="F15" s="17" t="s">
        <v>22</v>
      </c>
      <c r="G15" s="8" t="s">
        <v>14</v>
      </c>
      <c r="H15" s="8" t="s">
        <v>14</v>
      </c>
      <c r="I15" s="8" t="s">
        <v>14</v>
      </c>
      <c r="J15" s="8" t="s">
        <v>14</v>
      </c>
      <c r="K15" s="8" t="s">
        <v>14</v>
      </c>
      <c r="L15" s="17" t="s">
        <v>22</v>
      </c>
      <c r="M15" s="17" t="s">
        <v>22</v>
      </c>
      <c r="N15" s="8" t="s">
        <v>14</v>
      </c>
      <c r="O15" s="8" t="s">
        <v>14</v>
      </c>
      <c r="P15" s="8" t="s">
        <v>20</v>
      </c>
      <c r="Q15" s="8" t="s">
        <v>14</v>
      </c>
      <c r="R15" s="8" t="s">
        <v>14</v>
      </c>
      <c r="S15" s="17" t="s">
        <v>22</v>
      </c>
      <c r="T15" s="17" t="s">
        <v>22</v>
      </c>
      <c r="U15" s="8" t="s">
        <v>14</v>
      </c>
      <c r="V15" s="8" t="s">
        <v>14</v>
      </c>
      <c r="W15" s="8" t="s">
        <v>14</v>
      </c>
      <c r="X15" s="8" t="s">
        <v>14</v>
      </c>
      <c r="Y15" s="8" t="s">
        <v>16</v>
      </c>
      <c r="Z15" s="17" t="s">
        <v>22</v>
      </c>
      <c r="AA15" s="17" t="s">
        <v>22</v>
      </c>
      <c r="AB15" s="8" t="s">
        <v>14</v>
      </c>
      <c r="AC15" s="8" t="s">
        <v>14</v>
      </c>
      <c r="AD15" s="8" t="s">
        <v>14</v>
      </c>
      <c r="AE15" s="8" t="s">
        <v>14</v>
      </c>
      <c r="AF15" s="8" t="s">
        <v>14</v>
      </c>
      <c r="AG15" s="17" t="s">
        <v>22</v>
      </c>
      <c r="AH15" s="18">
        <f t="shared" si="0"/>
        <v>19</v>
      </c>
      <c r="AI15" s="18">
        <f t="shared" si="1"/>
        <v>1</v>
      </c>
      <c r="AJ15" s="18">
        <f t="shared" si="2"/>
        <v>0</v>
      </c>
      <c r="AK15" s="18">
        <f t="shared" si="3"/>
        <v>2</v>
      </c>
      <c r="AL15" s="19">
        <f t="shared" si="4"/>
        <v>1</v>
      </c>
    </row>
    <row r="16" spans="1:38">
      <c r="A16" s="8" t="s">
        <v>72</v>
      </c>
      <c r="B16" s="8" t="str">
        <f>'Lista de Alumnos'!B16&amp;" "&amp;'Lista de Alumnos'!C16&amp;" "&amp;'Lista de Alumnos'!D16</f>
        <v>Gómez Reyes Daniel</v>
      </c>
      <c r="C16" s="8" t="s">
        <v>14</v>
      </c>
      <c r="D16" s="8" t="s">
        <v>16</v>
      </c>
      <c r="E16" s="17" t="s">
        <v>22</v>
      </c>
      <c r="F16" s="17" t="s">
        <v>22</v>
      </c>
      <c r="G16" s="8" t="s">
        <v>14</v>
      </c>
      <c r="H16" s="8" t="s">
        <v>14</v>
      </c>
      <c r="I16" s="8" t="s">
        <v>14</v>
      </c>
      <c r="J16" s="8" t="s">
        <v>14</v>
      </c>
      <c r="K16" s="8" t="s">
        <v>14</v>
      </c>
      <c r="L16" s="17" t="s">
        <v>22</v>
      </c>
      <c r="M16" s="17" t="s">
        <v>22</v>
      </c>
      <c r="N16" s="8" t="s">
        <v>14</v>
      </c>
      <c r="O16" s="8" t="s">
        <v>14</v>
      </c>
      <c r="P16" s="8" t="s">
        <v>14</v>
      </c>
      <c r="Q16" s="8" t="s">
        <v>14</v>
      </c>
      <c r="R16" s="8" t="s">
        <v>14</v>
      </c>
      <c r="S16" s="17" t="s">
        <v>22</v>
      </c>
      <c r="T16" s="17" t="s">
        <v>22</v>
      </c>
      <c r="U16" s="8" t="s">
        <v>18</v>
      </c>
      <c r="V16" s="8" t="s">
        <v>18</v>
      </c>
      <c r="W16" s="8" t="s">
        <v>14</v>
      </c>
      <c r="X16" s="8" t="s">
        <v>14</v>
      </c>
      <c r="Y16" s="8" t="s">
        <v>14</v>
      </c>
      <c r="Z16" s="17" t="s">
        <v>22</v>
      </c>
      <c r="AA16" s="17" t="s">
        <v>22</v>
      </c>
      <c r="AB16" s="8" t="s">
        <v>16</v>
      </c>
      <c r="AC16" s="8" t="s">
        <v>16</v>
      </c>
      <c r="AD16" s="8" t="s">
        <v>14</v>
      </c>
      <c r="AE16" s="8" t="s">
        <v>14</v>
      </c>
      <c r="AF16" s="8" t="s">
        <v>14</v>
      </c>
      <c r="AG16" s="17" t="s">
        <v>22</v>
      </c>
      <c r="AH16" s="18">
        <f t="shared" si="0"/>
        <v>17</v>
      </c>
      <c r="AI16" s="18">
        <f t="shared" si="1"/>
        <v>3</v>
      </c>
      <c r="AJ16" s="18">
        <f t="shared" si="2"/>
        <v>2</v>
      </c>
      <c r="AK16" s="18">
        <f t="shared" si="3"/>
        <v>0</v>
      </c>
      <c r="AL16" s="19">
        <f t="shared" si="4"/>
        <v>0.90909090909090906</v>
      </c>
    </row>
    <row r="17" spans="1:38">
      <c r="A17" s="8" t="s">
        <v>73</v>
      </c>
      <c r="B17" s="8" t="str">
        <f>'Lista de Alumnos'!B17&amp;" "&amp;'Lista de Alumnos'!C17&amp;" "&amp;'Lista de Alumnos'!D17</f>
        <v>Morales Jiménez María José</v>
      </c>
      <c r="C17" s="8" t="s">
        <v>14</v>
      </c>
      <c r="D17" s="8" t="s">
        <v>14</v>
      </c>
      <c r="E17" s="17" t="s">
        <v>22</v>
      </c>
      <c r="F17" s="17" t="s">
        <v>22</v>
      </c>
      <c r="G17" s="8" t="s">
        <v>14</v>
      </c>
      <c r="H17" s="8" t="s">
        <v>18</v>
      </c>
      <c r="I17" s="8" t="s">
        <v>14</v>
      </c>
      <c r="J17" s="8" t="s">
        <v>14</v>
      </c>
      <c r="K17" s="8" t="s">
        <v>14</v>
      </c>
      <c r="L17" s="17" t="s">
        <v>22</v>
      </c>
      <c r="M17" s="17" t="s">
        <v>22</v>
      </c>
      <c r="N17" s="8" t="s">
        <v>14</v>
      </c>
      <c r="O17" s="8" t="s">
        <v>14</v>
      </c>
      <c r="P17" s="8" t="s">
        <v>16</v>
      </c>
      <c r="Q17" s="8" t="s">
        <v>14</v>
      </c>
      <c r="R17" s="8" t="s">
        <v>14</v>
      </c>
      <c r="S17" s="17" t="s">
        <v>22</v>
      </c>
      <c r="T17" s="17" t="s">
        <v>22</v>
      </c>
      <c r="U17" s="8" t="s">
        <v>14</v>
      </c>
      <c r="V17" s="8" t="s">
        <v>14</v>
      </c>
      <c r="W17" s="8" t="s">
        <v>14</v>
      </c>
      <c r="X17" s="8" t="s">
        <v>14</v>
      </c>
      <c r="Y17" s="8" t="s">
        <v>14</v>
      </c>
      <c r="Z17" s="17" t="s">
        <v>22</v>
      </c>
      <c r="AA17" s="17" t="s">
        <v>22</v>
      </c>
      <c r="AB17" s="8" t="s">
        <v>14</v>
      </c>
      <c r="AC17" s="8" t="s">
        <v>14</v>
      </c>
      <c r="AD17" s="8" t="s">
        <v>14</v>
      </c>
      <c r="AE17" s="8" t="s">
        <v>14</v>
      </c>
      <c r="AF17" s="8" t="s">
        <v>16</v>
      </c>
      <c r="AG17" s="17" t="s">
        <v>22</v>
      </c>
      <c r="AH17" s="18">
        <f t="shared" si="0"/>
        <v>19</v>
      </c>
      <c r="AI17" s="18">
        <f t="shared" si="1"/>
        <v>2</v>
      </c>
      <c r="AJ17" s="18">
        <f t="shared" si="2"/>
        <v>1</v>
      </c>
      <c r="AK17" s="18">
        <f t="shared" si="3"/>
        <v>0</v>
      </c>
      <c r="AL17" s="19">
        <f t="shared" si="4"/>
        <v>0.95454545454545459</v>
      </c>
    </row>
    <row r="18" spans="1:38">
      <c r="A18" s="8" t="s">
        <v>74</v>
      </c>
      <c r="B18" s="8" t="str">
        <f>'Lista de Alumnos'!B18&amp;" "&amp;'Lista de Alumnos'!C18&amp;" "&amp;'Lista de Alumnos'!D18</f>
        <v>Vásquez Ortiz Alexander</v>
      </c>
      <c r="C18" s="8" t="s">
        <v>14</v>
      </c>
      <c r="D18" s="8" t="s">
        <v>14</v>
      </c>
      <c r="E18" s="17" t="s">
        <v>22</v>
      </c>
      <c r="F18" s="17" t="s">
        <v>22</v>
      </c>
      <c r="G18" s="8" t="s">
        <v>14</v>
      </c>
      <c r="H18" s="8" t="s">
        <v>14</v>
      </c>
      <c r="I18" s="8" t="s">
        <v>14</v>
      </c>
      <c r="J18" s="8" t="s">
        <v>14</v>
      </c>
      <c r="K18" s="8" t="s">
        <v>14</v>
      </c>
      <c r="L18" s="17" t="s">
        <v>22</v>
      </c>
      <c r="M18" s="17" t="s">
        <v>22</v>
      </c>
      <c r="N18" s="8" t="s">
        <v>14</v>
      </c>
      <c r="O18" s="8" t="s">
        <v>14</v>
      </c>
      <c r="P18" s="8" t="s">
        <v>14</v>
      </c>
      <c r="Q18" s="8" t="s">
        <v>14</v>
      </c>
      <c r="R18" s="8" t="s">
        <v>14</v>
      </c>
      <c r="S18" s="17" t="s">
        <v>22</v>
      </c>
      <c r="T18" s="17" t="s">
        <v>22</v>
      </c>
      <c r="U18" s="8" t="s">
        <v>14</v>
      </c>
      <c r="V18" s="8" t="s">
        <v>16</v>
      </c>
      <c r="W18" s="8" t="s">
        <v>16</v>
      </c>
      <c r="X18" s="8" t="s">
        <v>14</v>
      </c>
      <c r="Y18" s="8" t="s">
        <v>14</v>
      </c>
      <c r="Z18" s="17" t="s">
        <v>22</v>
      </c>
      <c r="AA18" s="17" t="s">
        <v>22</v>
      </c>
      <c r="AB18" s="8" t="s">
        <v>14</v>
      </c>
      <c r="AC18" s="8" t="s">
        <v>14</v>
      </c>
      <c r="AD18" s="8" t="s">
        <v>14</v>
      </c>
      <c r="AE18" s="8" t="s">
        <v>14</v>
      </c>
      <c r="AF18" s="8" t="s">
        <v>16</v>
      </c>
      <c r="AG18" s="17" t="s">
        <v>22</v>
      </c>
      <c r="AH18" s="18">
        <f t="shared" si="0"/>
        <v>19</v>
      </c>
      <c r="AI18" s="18">
        <f t="shared" si="1"/>
        <v>3</v>
      </c>
      <c r="AJ18" s="18">
        <f t="shared" si="2"/>
        <v>0</v>
      </c>
      <c r="AK18" s="18">
        <f t="shared" si="3"/>
        <v>0</v>
      </c>
      <c r="AL18" s="19">
        <f t="shared" si="4"/>
        <v>1</v>
      </c>
    </row>
    <row r="19" spans="1:38">
      <c r="A19" s="8" t="s">
        <v>75</v>
      </c>
      <c r="B19" s="8" t="str">
        <f>'Lista de Alumnos'!B19&amp;" "&amp;'Lista de Alumnos'!C19&amp;" "&amp;'Lista de Alumnos'!D19</f>
        <v>Reyes Gutiérrez Victoria</v>
      </c>
      <c r="C19" s="8" t="s">
        <v>14</v>
      </c>
      <c r="D19" s="8" t="s">
        <v>14</v>
      </c>
      <c r="E19" s="17" t="s">
        <v>22</v>
      </c>
      <c r="F19" s="17" t="s">
        <v>22</v>
      </c>
      <c r="G19" s="8" t="s">
        <v>16</v>
      </c>
      <c r="H19" s="8" t="s">
        <v>14</v>
      </c>
      <c r="I19" s="8" t="s">
        <v>14</v>
      </c>
      <c r="J19" s="8" t="s">
        <v>14</v>
      </c>
      <c r="K19" s="8" t="s">
        <v>14</v>
      </c>
      <c r="L19" s="17" t="s">
        <v>22</v>
      </c>
      <c r="M19" s="17" t="s">
        <v>22</v>
      </c>
      <c r="N19" s="8" t="s">
        <v>16</v>
      </c>
      <c r="O19" s="8" t="s">
        <v>14</v>
      </c>
      <c r="P19" s="8" t="s">
        <v>14</v>
      </c>
      <c r="Q19" s="8" t="s">
        <v>14</v>
      </c>
      <c r="R19" s="8" t="s">
        <v>16</v>
      </c>
      <c r="S19" s="17" t="s">
        <v>22</v>
      </c>
      <c r="T19" s="17" t="s">
        <v>22</v>
      </c>
      <c r="U19" s="8" t="s">
        <v>14</v>
      </c>
      <c r="V19" s="8" t="s">
        <v>18</v>
      </c>
      <c r="W19" s="8" t="s">
        <v>14</v>
      </c>
      <c r="X19" s="8" t="s">
        <v>16</v>
      </c>
      <c r="Y19" s="8" t="s">
        <v>14</v>
      </c>
      <c r="Z19" s="17" t="s">
        <v>22</v>
      </c>
      <c r="AA19" s="17" t="s">
        <v>22</v>
      </c>
      <c r="AB19" s="8" t="s">
        <v>14</v>
      </c>
      <c r="AC19" s="8" t="s">
        <v>14</v>
      </c>
      <c r="AD19" s="8" t="s">
        <v>16</v>
      </c>
      <c r="AE19" s="8" t="s">
        <v>14</v>
      </c>
      <c r="AF19" s="8" t="s">
        <v>14</v>
      </c>
      <c r="AG19" s="17" t="s">
        <v>22</v>
      </c>
      <c r="AH19" s="18">
        <f t="shared" si="0"/>
        <v>16</v>
      </c>
      <c r="AI19" s="18">
        <f t="shared" si="1"/>
        <v>5</v>
      </c>
      <c r="AJ19" s="18">
        <f t="shared" si="2"/>
        <v>1</v>
      </c>
      <c r="AK19" s="18">
        <f t="shared" si="3"/>
        <v>0</v>
      </c>
      <c r="AL19" s="19">
        <f t="shared" si="4"/>
        <v>0.95454545454545459</v>
      </c>
    </row>
    <row r="20" spans="1:38">
      <c r="A20" s="8" t="s">
        <v>76</v>
      </c>
      <c r="B20" s="8" t="str">
        <f>'Lista de Alumnos'!B20&amp;" "&amp;'Lista de Alumnos'!C20&amp;" "&amp;'Lista de Alumnos'!D20</f>
        <v xml:space="preserve">  </v>
      </c>
      <c r="C20" s="8" t="s">
        <v>14</v>
      </c>
      <c r="D20" s="8" t="s">
        <v>14</v>
      </c>
      <c r="E20" s="17" t="s">
        <v>22</v>
      </c>
      <c r="F20" s="17" t="s">
        <v>22</v>
      </c>
      <c r="G20" s="8" t="s">
        <v>14</v>
      </c>
      <c r="H20" s="8" t="s">
        <v>14</v>
      </c>
      <c r="I20" s="8" t="s">
        <v>14</v>
      </c>
      <c r="J20" s="8" t="s">
        <v>14</v>
      </c>
      <c r="K20" s="8" t="s">
        <v>14</v>
      </c>
      <c r="L20" s="17" t="s">
        <v>22</v>
      </c>
      <c r="M20" s="17" t="s">
        <v>22</v>
      </c>
      <c r="N20" s="8" t="s">
        <v>14</v>
      </c>
      <c r="O20" s="8" t="s">
        <v>14</v>
      </c>
      <c r="P20" s="8" t="s">
        <v>14</v>
      </c>
      <c r="Q20" s="8" t="s">
        <v>14</v>
      </c>
      <c r="R20" s="8" t="s">
        <v>14</v>
      </c>
      <c r="S20" s="17" t="s">
        <v>22</v>
      </c>
      <c r="T20" s="17" t="s">
        <v>22</v>
      </c>
      <c r="U20" s="8" t="s">
        <v>14</v>
      </c>
      <c r="V20" s="8" t="s">
        <v>14</v>
      </c>
      <c r="W20" s="8" t="s">
        <v>14</v>
      </c>
      <c r="X20" s="8" t="s">
        <v>14</v>
      </c>
      <c r="Y20" s="8" t="s">
        <v>14</v>
      </c>
      <c r="Z20" s="17" t="s">
        <v>22</v>
      </c>
      <c r="AA20" s="17" t="s">
        <v>22</v>
      </c>
      <c r="AB20" s="8" t="s">
        <v>14</v>
      </c>
      <c r="AC20" s="8" t="s">
        <v>14</v>
      </c>
      <c r="AD20" s="8" t="s">
        <v>14</v>
      </c>
      <c r="AE20" s="8" t="s">
        <v>14</v>
      </c>
      <c r="AF20" s="8" t="s">
        <v>14</v>
      </c>
      <c r="AG20" s="17" t="s">
        <v>22</v>
      </c>
      <c r="AH20" s="18">
        <f t="shared" si="0"/>
        <v>22</v>
      </c>
      <c r="AI20" s="18">
        <f t="shared" si="1"/>
        <v>0</v>
      </c>
      <c r="AJ20" s="18">
        <f t="shared" si="2"/>
        <v>0</v>
      </c>
      <c r="AK20" s="18">
        <f t="shared" si="3"/>
        <v>0</v>
      </c>
      <c r="AL20" s="19">
        <f t="shared" si="4"/>
        <v>1</v>
      </c>
    </row>
    <row r="21" spans="1:38">
      <c r="A21" s="8" t="s">
        <v>77</v>
      </c>
      <c r="B21" s="8" t="str">
        <f>'Lista de Alumnos'!B21&amp;" "&amp;'Lista de Alumnos'!C21&amp;" "&amp;'Lista de Alumnos'!D21</f>
        <v xml:space="preserve">  </v>
      </c>
      <c r="C21" s="8" t="s">
        <v>14</v>
      </c>
      <c r="D21" s="8" t="s">
        <v>14</v>
      </c>
      <c r="E21" s="17" t="s">
        <v>22</v>
      </c>
      <c r="F21" s="17" t="s">
        <v>22</v>
      </c>
      <c r="G21" s="8" t="s">
        <v>14</v>
      </c>
      <c r="H21" s="8" t="s">
        <v>14</v>
      </c>
      <c r="I21" s="8" t="s">
        <v>14</v>
      </c>
      <c r="J21" s="8" t="s">
        <v>14</v>
      </c>
      <c r="K21" s="8" t="s">
        <v>14</v>
      </c>
      <c r="L21" s="17" t="s">
        <v>22</v>
      </c>
      <c r="M21" s="17" t="s">
        <v>22</v>
      </c>
      <c r="N21" s="8" t="s">
        <v>14</v>
      </c>
      <c r="O21" s="8" t="s">
        <v>14</v>
      </c>
      <c r="P21" s="8" t="s">
        <v>14</v>
      </c>
      <c r="Q21" s="8" t="s">
        <v>14</v>
      </c>
      <c r="R21" s="8" t="s">
        <v>14</v>
      </c>
      <c r="S21" s="17" t="s">
        <v>22</v>
      </c>
      <c r="T21" s="17" t="s">
        <v>22</v>
      </c>
      <c r="U21" s="8" t="s">
        <v>14</v>
      </c>
      <c r="V21" s="8" t="s">
        <v>14</v>
      </c>
      <c r="W21" s="8" t="s">
        <v>14</v>
      </c>
      <c r="X21" s="8" t="s">
        <v>14</v>
      </c>
      <c r="Y21" s="8" t="s">
        <v>14</v>
      </c>
      <c r="Z21" s="17" t="s">
        <v>22</v>
      </c>
      <c r="AA21" s="17" t="s">
        <v>22</v>
      </c>
      <c r="AB21" s="8" t="s">
        <v>14</v>
      </c>
      <c r="AC21" s="8" t="s">
        <v>14</v>
      </c>
      <c r="AD21" s="8" t="s">
        <v>14</v>
      </c>
      <c r="AE21" s="8" t="s">
        <v>14</v>
      </c>
      <c r="AF21" s="8" t="s">
        <v>14</v>
      </c>
      <c r="AG21" s="17" t="s">
        <v>22</v>
      </c>
      <c r="AH21" s="18">
        <f t="shared" si="0"/>
        <v>22</v>
      </c>
      <c r="AI21" s="18">
        <f t="shared" si="1"/>
        <v>0</v>
      </c>
      <c r="AJ21" s="18">
        <f t="shared" si="2"/>
        <v>0</v>
      </c>
      <c r="AK21" s="18">
        <f t="shared" si="3"/>
        <v>0</v>
      </c>
      <c r="AL21" s="19">
        <f t="shared" si="4"/>
        <v>1</v>
      </c>
    </row>
    <row r="22" spans="1:38">
      <c r="A22" s="8" t="s">
        <v>78</v>
      </c>
      <c r="B22" s="8" t="str">
        <f>'Lista de Alumnos'!B22&amp;" "&amp;'Lista de Alumnos'!C22&amp;" "&amp;'Lista de Alumnos'!D22</f>
        <v xml:space="preserve">  </v>
      </c>
      <c r="C22" s="8" t="s">
        <v>14</v>
      </c>
      <c r="D22" s="8" t="s">
        <v>14</v>
      </c>
      <c r="E22" s="17" t="s">
        <v>22</v>
      </c>
      <c r="F22" s="17" t="s">
        <v>22</v>
      </c>
      <c r="G22" s="8" t="s">
        <v>14</v>
      </c>
      <c r="H22" s="8" t="s">
        <v>14</v>
      </c>
      <c r="I22" s="8" t="s">
        <v>14</v>
      </c>
      <c r="J22" s="8" t="s">
        <v>14</v>
      </c>
      <c r="K22" s="8" t="s">
        <v>14</v>
      </c>
      <c r="L22" s="17" t="s">
        <v>22</v>
      </c>
      <c r="M22" s="17" t="s">
        <v>22</v>
      </c>
      <c r="N22" s="8" t="s">
        <v>14</v>
      </c>
      <c r="O22" s="8" t="s">
        <v>14</v>
      </c>
      <c r="P22" s="8" t="s">
        <v>14</v>
      </c>
      <c r="Q22" s="8" t="s">
        <v>14</v>
      </c>
      <c r="R22" s="8" t="s">
        <v>14</v>
      </c>
      <c r="S22" s="17" t="s">
        <v>22</v>
      </c>
      <c r="T22" s="17" t="s">
        <v>22</v>
      </c>
      <c r="U22" s="8" t="s">
        <v>14</v>
      </c>
      <c r="V22" s="8" t="s">
        <v>14</v>
      </c>
      <c r="W22" s="8" t="s">
        <v>14</v>
      </c>
      <c r="X22" s="8" t="s">
        <v>14</v>
      </c>
      <c r="Y22" s="8" t="s">
        <v>14</v>
      </c>
      <c r="Z22" s="17" t="s">
        <v>22</v>
      </c>
      <c r="AA22" s="17" t="s">
        <v>22</v>
      </c>
      <c r="AB22" s="8" t="s">
        <v>14</v>
      </c>
      <c r="AC22" s="8" t="s">
        <v>14</v>
      </c>
      <c r="AD22" s="8" t="s">
        <v>14</v>
      </c>
      <c r="AE22" s="8" t="s">
        <v>14</v>
      </c>
      <c r="AF22" s="8" t="s">
        <v>14</v>
      </c>
      <c r="AG22" s="17" t="s">
        <v>22</v>
      </c>
      <c r="AH22" s="18">
        <f t="shared" si="0"/>
        <v>22</v>
      </c>
      <c r="AI22" s="18">
        <f t="shared" si="1"/>
        <v>0</v>
      </c>
      <c r="AJ22" s="18">
        <f t="shared" si="2"/>
        <v>0</v>
      </c>
      <c r="AK22" s="18">
        <f t="shared" si="3"/>
        <v>0</v>
      </c>
      <c r="AL22" s="19">
        <f t="shared" si="4"/>
        <v>1</v>
      </c>
    </row>
    <row r="23" spans="1:38">
      <c r="A23" s="8" t="s">
        <v>79</v>
      </c>
      <c r="B23" s="8" t="str">
        <f>'Lista de Alumnos'!B23&amp;" "&amp;'Lista de Alumnos'!C23&amp;" "&amp;'Lista de Alumnos'!D23</f>
        <v xml:space="preserve">  </v>
      </c>
      <c r="C23" s="8" t="s">
        <v>14</v>
      </c>
      <c r="D23" s="8" t="s">
        <v>14</v>
      </c>
      <c r="E23" s="17" t="s">
        <v>22</v>
      </c>
      <c r="F23" s="17" t="s">
        <v>22</v>
      </c>
      <c r="G23" s="8" t="s">
        <v>14</v>
      </c>
      <c r="H23" s="8" t="s">
        <v>14</v>
      </c>
      <c r="I23" s="8" t="s">
        <v>14</v>
      </c>
      <c r="J23" s="8" t="s">
        <v>14</v>
      </c>
      <c r="K23" s="8" t="s">
        <v>14</v>
      </c>
      <c r="L23" s="17" t="s">
        <v>22</v>
      </c>
      <c r="M23" s="17" t="s">
        <v>22</v>
      </c>
      <c r="N23" s="8" t="s">
        <v>14</v>
      </c>
      <c r="O23" s="8" t="s">
        <v>14</v>
      </c>
      <c r="P23" s="8" t="s">
        <v>14</v>
      </c>
      <c r="Q23" s="8" t="s">
        <v>14</v>
      </c>
      <c r="R23" s="8" t="s">
        <v>14</v>
      </c>
      <c r="S23" s="17" t="s">
        <v>22</v>
      </c>
      <c r="T23" s="17" t="s">
        <v>22</v>
      </c>
      <c r="U23" s="8" t="s">
        <v>14</v>
      </c>
      <c r="V23" s="8" t="s">
        <v>14</v>
      </c>
      <c r="W23" s="8" t="s">
        <v>14</v>
      </c>
      <c r="X23" s="8" t="s">
        <v>14</v>
      </c>
      <c r="Y23" s="8" t="s">
        <v>14</v>
      </c>
      <c r="Z23" s="17" t="s">
        <v>22</v>
      </c>
      <c r="AA23" s="17" t="s">
        <v>22</v>
      </c>
      <c r="AB23" s="8" t="s">
        <v>14</v>
      </c>
      <c r="AC23" s="8" t="s">
        <v>14</v>
      </c>
      <c r="AD23" s="8" t="s">
        <v>14</v>
      </c>
      <c r="AE23" s="8" t="s">
        <v>14</v>
      </c>
      <c r="AF23" s="8" t="s">
        <v>14</v>
      </c>
      <c r="AG23" s="17" t="s">
        <v>22</v>
      </c>
      <c r="AH23" s="18">
        <f t="shared" si="0"/>
        <v>22</v>
      </c>
      <c r="AI23" s="18">
        <f t="shared" si="1"/>
        <v>0</v>
      </c>
      <c r="AJ23" s="18">
        <f t="shared" si="2"/>
        <v>0</v>
      </c>
      <c r="AK23" s="18">
        <f t="shared" si="3"/>
        <v>0</v>
      </c>
      <c r="AL23" s="19">
        <f t="shared" si="4"/>
        <v>1</v>
      </c>
    </row>
    <row r="24" spans="1:38">
      <c r="A24" s="8" t="s">
        <v>80</v>
      </c>
      <c r="B24" s="8" t="str">
        <f>'Lista de Alumnos'!B24&amp;" "&amp;'Lista de Alumnos'!C24&amp;" "&amp;'Lista de Alumnos'!D24</f>
        <v xml:space="preserve">  </v>
      </c>
      <c r="C24" s="8" t="s">
        <v>14</v>
      </c>
      <c r="D24" s="8" t="s">
        <v>14</v>
      </c>
      <c r="E24" s="17" t="s">
        <v>22</v>
      </c>
      <c r="F24" s="17" t="s">
        <v>22</v>
      </c>
      <c r="G24" s="8" t="s">
        <v>14</v>
      </c>
      <c r="H24" s="8" t="s">
        <v>14</v>
      </c>
      <c r="I24" s="8" t="s">
        <v>14</v>
      </c>
      <c r="J24" s="8" t="s">
        <v>14</v>
      </c>
      <c r="K24" s="8" t="s">
        <v>14</v>
      </c>
      <c r="L24" s="17" t="s">
        <v>22</v>
      </c>
      <c r="M24" s="17" t="s">
        <v>22</v>
      </c>
      <c r="N24" s="8" t="s">
        <v>14</v>
      </c>
      <c r="O24" s="8" t="s">
        <v>14</v>
      </c>
      <c r="P24" s="8" t="s">
        <v>14</v>
      </c>
      <c r="Q24" s="8" t="s">
        <v>14</v>
      </c>
      <c r="R24" s="8" t="s">
        <v>14</v>
      </c>
      <c r="S24" s="17" t="s">
        <v>22</v>
      </c>
      <c r="T24" s="17" t="s">
        <v>22</v>
      </c>
      <c r="U24" s="8" t="s">
        <v>14</v>
      </c>
      <c r="V24" s="8" t="s">
        <v>14</v>
      </c>
      <c r="W24" s="8" t="s">
        <v>14</v>
      </c>
      <c r="X24" s="8" t="s">
        <v>14</v>
      </c>
      <c r="Y24" s="8" t="s">
        <v>14</v>
      </c>
      <c r="Z24" s="17" t="s">
        <v>22</v>
      </c>
      <c r="AA24" s="17" t="s">
        <v>22</v>
      </c>
      <c r="AB24" s="8" t="s">
        <v>14</v>
      </c>
      <c r="AC24" s="8" t="s">
        <v>14</v>
      </c>
      <c r="AD24" s="8" t="s">
        <v>14</v>
      </c>
      <c r="AE24" s="8" t="s">
        <v>14</v>
      </c>
      <c r="AF24" s="8" t="s">
        <v>14</v>
      </c>
      <c r="AG24" s="17" t="s">
        <v>22</v>
      </c>
      <c r="AH24" s="18">
        <f t="shared" si="0"/>
        <v>22</v>
      </c>
      <c r="AI24" s="18">
        <f t="shared" si="1"/>
        <v>0</v>
      </c>
      <c r="AJ24" s="18">
        <f t="shared" si="2"/>
        <v>0</v>
      </c>
      <c r="AK24" s="18">
        <f t="shared" si="3"/>
        <v>0</v>
      </c>
      <c r="AL24" s="19">
        <f t="shared" si="4"/>
        <v>1</v>
      </c>
    </row>
    <row r="25" spans="1:38">
      <c r="A25" s="8" t="s">
        <v>81</v>
      </c>
      <c r="B25" s="8" t="str">
        <f>'Lista de Alumnos'!B25&amp;" "&amp;'Lista de Alumnos'!C25&amp;" "&amp;'Lista de Alumnos'!D25</f>
        <v xml:space="preserve">  </v>
      </c>
      <c r="C25" s="8" t="s">
        <v>14</v>
      </c>
      <c r="D25" s="8" t="s">
        <v>14</v>
      </c>
      <c r="E25" s="17" t="s">
        <v>22</v>
      </c>
      <c r="F25" s="17" t="s">
        <v>22</v>
      </c>
      <c r="G25" s="8" t="s">
        <v>14</v>
      </c>
      <c r="H25" s="8" t="s">
        <v>14</v>
      </c>
      <c r="I25" s="8" t="s">
        <v>14</v>
      </c>
      <c r="J25" s="8" t="s">
        <v>14</v>
      </c>
      <c r="K25" s="8" t="s">
        <v>14</v>
      </c>
      <c r="L25" s="17" t="s">
        <v>22</v>
      </c>
      <c r="M25" s="17" t="s">
        <v>22</v>
      </c>
      <c r="N25" s="8" t="s">
        <v>14</v>
      </c>
      <c r="O25" s="8" t="s">
        <v>14</v>
      </c>
      <c r="P25" s="8" t="s">
        <v>14</v>
      </c>
      <c r="Q25" s="8" t="s">
        <v>14</v>
      </c>
      <c r="R25" s="8" t="s">
        <v>14</v>
      </c>
      <c r="S25" s="17" t="s">
        <v>22</v>
      </c>
      <c r="T25" s="17" t="s">
        <v>22</v>
      </c>
      <c r="U25" s="8" t="s">
        <v>14</v>
      </c>
      <c r="V25" s="8" t="s">
        <v>14</v>
      </c>
      <c r="W25" s="8" t="s">
        <v>14</v>
      </c>
      <c r="X25" s="8" t="s">
        <v>14</v>
      </c>
      <c r="Y25" s="8" t="s">
        <v>14</v>
      </c>
      <c r="Z25" s="17" t="s">
        <v>22</v>
      </c>
      <c r="AA25" s="17" t="s">
        <v>22</v>
      </c>
      <c r="AB25" s="8" t="s">
        <v>14</v>
      </c>
      <c r="AC25" s="8" t="s">
        <v>14</v>
      </c>
      <c r="AD25" s="8" t="s">
        <v>14</v>
      </c>
      <c r="AE25" s="8" t="s">
        <v>14</v>
      </c>
      <c r="AF25" s="8" t="s">
        <v>14</v>
      </c>
      <c r="AG25" s="17" t="s">
        <v>22</v>
      </c>
      <c r="AH25" s="18">
        <f t="shared" si="0"/>
        <v>22</v>
      </c>
      <c r="AI25" s="18">
        <f t="shared" si="1"/>
        <v>0</v>
      </c>
      <c r="AJ25" s="18">
        <f t="shared" si="2"/>
        <v>0</v>
      </c>
      <c r="AK25" s="18">
        <f t="shared" si="3"/>
        <v>0</v>
      </c>
      <c r="AL25" s="19">
        <f t="shared" si="4"/>
        <v>1</v>
      </c>
    </row>
    <row r="26" spans="1:38">
      <c r="A26" s="8" t="s">
        <v>82</v>
      </c>
      <c r="B26" s="8" t="str">
        <f>'Lista de Alumnos'!B26&amp;" "&amp;'Lista de Alumnos'!C26&amp;" "&amp;'Lista de Alumnos'!D26</f>
        <v xml:space="preserve">  </v>
      </c>
      <c r="C26" s="8" t="s">
        <v>14</v>
      </c>
      <c r="D26" s="8" t="s">
        <v>14</v>
      </c>
      <c r="E26" s="17" t="s">
        <v>22</v>
      </c>
      <c r="F26" s="17" t="s">
        <v>22</v>
      </c>
      <c r="G26" s="8" t="s">
        <v>14</v>
      </c>
      <c r="H26" s="8" t="s">
        <v>14</v>
      </c>
      <c r="I26" s="8" t="s">
        <v>14</v>
      </c>
      <c r="J26" s="8" t="s">
        <v>14</v>
      </c>
      <c r="K26" s="8" t="s">
        <v>14</v>
      </c>
      <c r="L26" s="17" t="s">
        <v>22</v>
      </c>
      <c r="M26" s="17" t="s">
        <v>22</v>
      </c>
      <c r="N26" s="8" t="s">
        <v>14</v>
      </c>
      <c r="O26" s="8" t="s">
        <v>14</v>
      </c>
      <c r="P26" s="8" t="s">
        <v>14</v>
      </c>
      <c r="Q26" s="8" t="s">
        <v>14</v>
      </c>
      <c r="R26" s="8" t="s">
        <v>14</v>
      </c>
      <c r="S26" s="17" t="s">
        <v>22</v>
      </c>
      <c r="T26" s="17" t="s">
        <v>22</v>
      </c>
      <c r="U26" s="8" t="s">
        <v>14</v>
      </c>
      <c r="V26" s="8" t="s">
        <v>14</v>
      </c>
      <c r="W26" s="8" t="s">
        <v>14</v>
      </c>
      <c r="X26" s="8" t="s">
        <v>14</v>
      </c>
      <c r="Y26" s="8" t="s">
        <v>14</v>
      </c>
      <c r="Z26" s="17" t="s">
        <v>22</v>
      </c>
      <c r="AA26" s="17" t="s">
        <v>22</v>
      </c>
      <c r="AB26" s="8" t="s">
        <v>14</v>
      </c>
      <c r="AC26" s="8" t="s">
        <v>14</v>
      </c>
      <c r="AD26" s="8" t="s">
        <v>14</v>
      </c>
      <c r="AE26" s="8" t="s">
        <v>14</v>
      </c>
      <c r="AF26" s="8" t="s">
        <v>14</v>
      </c>
      <c r="AG26" s="17" t="s">
        <v>22</v>
      </c>
      <c r="AH26" s="18">
        <f t="shared" si="0"/>
        <v>22</v>
      </c>
      <c r="AI26" s="18">
        <f t="shared" si="1"/>
        <v>0</v>
      </c>
      <c r="AJ26" s="18">
        <f t="shared" si="2"/>
        <v>0</v>
      </c>
      <c r="AK26" s="18">
        <f t="shared" si="3"/>
        <v>0</v>
      </c>
      <c r="AL26" s="19">
        <f t="shared" si="4"/>
        <v>1</v>
      </c>
    </row>
    <row r="27" spans="1:38">
      <c r="A27" s="8" t="s">
        <v>83</v>
      </c>
      <c r="B27" s="8" t="str">
        <f>'Lista de Alumnos'!B27&amp;" "&amp;'Lista de Alumnos'!C27&amp;" "&amp;'Lista de Alumnos'!D27</f>
        <v xml:space="preserve">  </v>
      </c>
      <c r="C27" s="8" t="s">
        <v>14</v>
      </c>
      <c r="D27" s="8" t="s">
        <v>14</v>
      </c>
      <c r="E27" s="17" t="s">
        <v>22</v>
      </c>
      <c r="F27" s="17" t="s">
        <v>22</v>
      </c>
      <c r="G27" s="8" t="s">
        <v>14</v>
      </c>
      <c r="H27" s="8" t="s">
        <v>14</v>
      </c>
      <c r="I27" s="8" t="s">
        <v>14</v>
      </c>
      <c r="J27" s="8" t="s">
        <v>14</v>
      </c>
      <c r="K27" s="8" t="s">
        <v>14</v>
      </c>
      <c r="L27" s="17" t="s">
        <v>22</v>
      </c>
      <c r="M27" s="17" t="s">
        <v>22</v>
      </c>
      <c r="N27" s="8" t="s">
        <v>14</v>
      </c>
      <c r="O27" s="8" t="s">
        <v>14</v>
      </c>
      <c r="P27" s="8" t="s">
        <v>14</v>
      </c>
      <c r="Q27" s="8" t="s">
        <v>14</v>
      </c>
      <c r="R27" s="8" t="s">
        <v>14</v>
      </c>
      <c r="S27" s="17" t="s">
        <v>22</v>
      </c>
      <c r="T27" s="17" t="s">
        <v>22</v>
      </c>
      <c r="U27" s="8" t="s">
        <v>14</v>
      </c>
      <c r="V27" s="8" t="s">
        <v>14</v>
      </c>
      <c r="W27" s="8" t="s">
        <v>14</v>
      </c>
      <c r="X27" s="8" t="s">
        <v>14</v>
      </c>
      <c r="Y27" s="8" t="s">
        <v>14</v>
      </c>
      <c r="Z27" s="17" t="s">
        <v>22</v>
      </c>
      <c r="AA27" s="17" t="s">
        <v>22</v>
      </c>
      <c r="AB27" s="8" t="s">
        <v>14</v>
      </c>
      <c r="AC27" s="8" t="s">
        <v>14</v>
      </c>
      <c r="AD27" s="8" t="s">
        <v>14</v>
      </c>
      <c r="AE27" s="8" t="s">
        <v>14</v>
      </c>
      <c r="AF27" s="8" t="s">
        <v>14</v>
      </c>
      <c r="AG27" s="17" t="s">
        <v>22</v>
      </c>
      <c r="AH27" s="18">
        <f t="shared" si="0"/>
        <v>22</v>
      </c>
      <c r="AI27" s="18">
        <f t="shared" si="1"/>
        <v>0</v>
      </c>
      <c r="AJ27" s="18">
        <f t="shared" si="2"/>
        <v>0</v>
      </c>
      <c r="AK27" s="18">
        <f t="shared" si="3"/>
        <v>0</v>
      </c>
      <c r="AL27" s="19">
        <f t="shared" si="4"/>
        <v>1</v>
      </c>
    </row>
    <row r="28" spans="1:38">
      <c r="A28" s="8" t="s">
        <v>84</v>
      </c>
      <c r="B28" s="8" t="str">
        <f>'Lista de Alumnos'!B28&amp;" "&amp;'Lista de Alumnos'!C28&amp;" "&amp;'Lista de Alumnos'!D28</f>
        <v xml:space="preserve">  </v>
      </c>
      <c r="C28" s="8" t="s">
        <v>14</v>
      </c>
      <c r="D28" s="8" t="s">
        <v>14</v>
      </c>
      <c r="E28" s="17" t="s">
        <v>22</v>
      </c>
      <c r="F28" s="17" t="s">
        <v>22</v>
      </c>
      <c r="G28" s="8" t="s">
        <v>14</v>
      </c>
      <c r="H28" s="8" t="s">
        <v>14</v>
      </c>
      <c r="I28" s="8" t="s">
        <v>14</v>
      </c>
      <c r="J28" s="8" t="s">
        <v>14</v>
      </c>
      <c r="K28" s="8" t="s">
        <v>14</v>
      </c>
      <c r="L28" s="17" t="s">
        <v>22</v>
      </c>
      <c r="M28" s="17" t="s">
        <v>22</v>
      </c>
      <c r="N28" s="8" t="s">
        <v>14</v>
      </c>
      <c r="O28" s="8" t="s">
        <v>14</v>
      </c>
      <c r="P28" s="8" t="s">
        <v>14</v>
      </c>
      <c r="Q28" s="8" t="s">
        <v>14</v>
      </c>
      <c r="R28" s="8" t="s">
        <v>14</v>
      </c>
      <c r="S28" s="17" t="s">
        <v>22</v>
      </c>
      <c r="T28" s="17" t="s">
        <v>22</v>
      </c>
      <c r="U28" s="8" t="s">
        <v>14</v>
      </c>
      <c r="V28" s="8" t="s">
        <v>14</v>
      </c>
      <c r="W28" s="8" t="s">
        <v>14</v>
      </c>
      <c r="X28" s="8" t="s">
        <v>14</v>
      </c>
      <c r="Y28" s="8" t="s">
        <v>14</v>
      </c>
      <c r="Z28" s="17" t="s">
        <v>22</v>
      </c>
      <c r="AA28" s="17" t="s">
        <v>22</v>
      </c>
      <c r="AB28" s="8" t="s">
        <v>14</v>
      </c>
      <c r="AC28" s="8" t="s">
        <v>14</v>
      </c>
      <c r="AD28" s="8" t="s">
        <v>14</v>
      </c>
      <c r="AE28" s="8" t="s">
        <v>14</v>
      </c>
      <c r="AF28" s="8" t="s">
        <v>14</v>
      </c>
      <c r="AG28" s="17" t="s">
        <v>22</v>
      </c>
      <c r="AH28" s="18">
        <f t="shared" si="0"/>
        <v>22</v>
      </c>
      <c r="AI28" s="18">
        <f t="shared" si="1"/>
        <v>0</v>
      </c>
      <c r="AJ28" s="18">
        <f t="shared" si="2"/>
        <v>0</v>
      </c>
      <c r="AK28" s="18">
        <f t="shared" si="3"/>
        <v>0</v>
      </c>
      <c r="AL28" s="19">
        <f t="shared" si="4"/>
        <v>1</v>
      </c>
    </row>
    <row r="29" spans="1:38">
      <c r="A29" s="8" t="s">
        <v>85</v>
      </c>
      <c r="B29" s="8" t="str">
        <f>'Lista de Alumnos'!B29&amp;" "&amp;'Lista de Alumnos'!C29&amp;" "&amp;'Lista de Alumnos'!D29</f>
        <v xml:space="preserve">  </v>
      </c>
      <c r="C29" s="8" t="s">
        <v>14</v>
      </c>
      <c r="D29" s="8" t="s">
        <v>14</v>
      </c>
      <c r="E29" s="17" t="s">
        <v>22</v>
      </c>
      <c r="F29" s="17" t="s">
        <v>22</v>
      </c>
      <c r="G29" s="8" t="s">
        <v>14</v>
      </c>
      <c r="H29" s="8" t="s">
        <v>14</v>
      </c>
      <c r="I29" s="8" t="s">
        <v>14</v>
      </c>
      <c r="J29" s="8" t="s">
        <v>14</v>
      </c>
      <c r="K29" s="8" t="s">
        <v>14</v>
      </c>
      <c r="L29" s="17" t="s">
        <v>22</v>
      </c>
      <c r="M29" s="17" t="s">
        <v>22</v>
      </c>
      <c r="N29" s="8" t="s">
        <v>14</v>
      </c>
      <c r="O29" s="8" t="s">
        <v>14</v>
      </c>
      <c r="P29" s="8" t="s">
        <v>14</v>
      </c>
      <c r="Q29" s="8" t="s">
        <v>14</v>
      </c>
      <c r="R29" s="8" t="s">
        <v>14</v>
      </c>
      <c r="S29" s="17" t="s">
        <v>22</v>
      </c>
      <c r="T29" s="17" t="s">
        <v>22</v>
      </c>
      <c r="U29" s="8" t="s">
        <v>14</v>
      </c>
      <c r="V29" s="8" t="s">
        <v>14</v>
      </c>
      <c r="W29" s="8" t="s">
        <v>14</v>
      </c>
      <c r="X29" s="8" t="s">
        <v>14</v>
      </c>
      <c r="Y29" s="8" t="s">
        <v>14</v>
      </c>
      <c r="Z29" s="17" t="s">
        <v>22</v>
      </c>
      <c r="AA29" s="17" t="s">
        <v>22</v>
      </c>
      <c r="AB29" s="8" t="s">
        <v>14</v>
      </c>
      <c r="AC29" s="8" t="s">
        <v>14</v>
      </c>
      <c r="AD29" s="8" t="s">
        <v>14</v>
      </c>
      <c r="AE29" s="8" t="s">
        <v>14</v>
      </c>
      <c r="AF29" s="8" t="s">
        <v>14</v>
      </c>
      <c r="AG29" s="17" t="s">
        <v>22</v>
      </c>
      <c r="AH29" s="18">
        <f t="shared" si="0"/>
        <v>22</v>
      </c>
      <c r="AI29" s="18">
        <f t="shared" si="1"/>
        <v>0</v>
      </c>
      <c r="AJ29" s="18">
        <f t="shared" si="2"/>
        <v>0</v>
      </c>
      <c r="AK29" s="18">
        <f t="shared" si="3"/>
        <v>0</v>
      </c>
      <c r="AL29" s="19">
        <f t="shared" si="4"/>
        <v>1</v>
      </c>
    </row>
    <row r="30" spans="1:38">
      <c r="A30" s="8" t="s">
        <v>86</v>
      </c>
      <c r="B30" s="8" t="str">
        <f>'Lista de Alumnos'!B30&amp;" "&amp;'Lista de Alumnos'!C30&amp;" "&amp;'Lista de Alumnos'!D30</f>
        <v xml:space="preserve">  </v>
      </c>
      <c r="C30" s="8" t="s">
        <v>14</v>
      </c>
      <c r="D30" s="8" t="s">
        <v>14</v>
      </c>
      <c r="E30" s="17" t="s">
        <v>22</v>
      </c>
      <c r="F30" s="17" t="s">
        <v>22</v>
      </c>
      <c r="G30" s="8" t="s">
        <v>14</v>
      </c>
      <c r="H30" s="8" t="s">
        <v>14</v>
      </c>
      <c r="I30" s="8" t="s">
        <v>14</v>
      </c>
      <c r="J30" s="8" t="s">
        <v>14</v>
      </c>
      <c r="K30" s="8" t="s">
        <v>14</v>
      </c>
      <c r="L30" s="17" t="s">
        <v>22</v>
      </c>
      <c r="M30" s="17" t="s">
        <v>22</v>
      </c>
      <c r="N30" s="8" t="s">
        <v>14</v>
      </c>
      <c r="O30" s="8" t="s">
        <v>14</v>
      </c>
      <c r="P30" s="8" t="s">
        <v>14</v>
      </c>
      <c r="Q30" s="8" t="s">
        <v>14</v>
      </c>
      <c r="R30" s="8" t="s">
        <v>14</v>
      </c>
      <c r="S30" s="17" t="s">
        <v>22</v>
      </c>
      <c r="T30" s="17" t="s">
        <v>22</v>
      </c>
      <c r="U30" s="8" t="s">
        <v>14</v>
      </c>
      <c r="V30" s="8" t="s">
        <v>14</v>
      </c>
      <c r="W30" s="8" t="s">
        <v>14</v>
      </c>
      <c r="X30" s="8" t="s">
        <v>14</v>
      </c>
      <c r="Y30" s="8" t="s">
        <v>14</v>
      </c>
      <c r="Z30" s="17" t="s">
        <v>22</v>
      </c>
      <c r="AA30" s="17" t="s">
        <v>22</v>
      </c>
      <c r="AB30" s="8" t="s">
        <v>14</v>
      </c>
      <c r="AC30" s="8" t="s">
        <v>14</v>
      </c>
      <c r="AD30" s="8" t="s">
        <v>14</v>
      </c>
      <c r="AE30" s="8" t="s">
        <v>14</v>
      </c>
      <c r="AF30" s="8" t="s">
        <v>14</v>
      </c>
      <c r="AG30" s="17" t="s">
        <v>22</v>
      </c>
      <c r="AH30" s="18">
        <f t="shared" si="0"/>
        <v>22</v>
      </c>
      <c r="AI30" s="18">
        <f t="shared" si="1"/>
        <v>0</v>
      </c>
      <c r="AJ30" s="18">
        <f t="shared" si="2"/>
        <v>0</v>
      </c>
      <c r="AK30" s="18">
        <f t="shared" si="3"/>
        <v>0</v>
      </c>
      <c r="AL30" s="19">
        <f t="shared" si="4"/>
        <v>1</v>
      </c>
    </row>
    <row r="31" spans="1:38">
      <c r="A31" s="8" t="s">
        <v>87</v>
      </c>
      <c r="B31" s="8" t="str">
        <f>'Lista de Alumnos'!B31&amp;" "&amp;'Lista de Alumnos'!C31&amp;" "&amp;'Lista de Alumnos'!D31</f>
        <v xml:space="preserve">  </v>
      </c>
      <c r="C31" s="8" t="s">
        <v>14</v>
      </c>
      <c r="D31" s="8" t="s">
        <v>14</v>
      </c>
      <c r="E31" s="17" t="s">
        <v>22</v>
      </c>
      <c r="F31" s="17" t="s">
        <v>22</v>
      </c>
      <c r="G31" s="8" t="s">
        <v>14</v>
      </c>
      <c r="H31" s="8" t="s">
        <v>14</v>
      </c>
      <c r="I31" s="8" t="s">
        <v>14</v>
      </c>
      <c r="J31" s="8" t="s">
        <v>14</v>
      </c>
      <c r="K31" s="8" t="s">
        <v>14</v>
      </c>
      <c r="L31" s="17" t="s">
        <v>22</v>
      </c>
      <c r="M31" s="17" t="s">
        <v>22</v>
      </c>
      <c r="N31" s="8" t="s">
        <v>14</v>
      </c>
      <c r="O31" s="8" t="s">
        <v>14</v>
      </c>
      <c r="P31" s="8" t="s">
        <v>14</v>
      </c>
      <c r="Q31" s="8" t="s">
        <v>14</v>
      </c>
      <c r="R31" s="8" t="s">
        <v>14</v>
      </c>
      <c r="S31" s="17" t="s">
        <v>22</v>
      </c>
      <c r="T31" s="17" t="s">
        <v>22</v>
      </c>
      <c r="U31" s="8" t="s">
        <v>14</v>
      </c>
      <c r="V31" s="8" t="s">
        <v>14</v>
      </c>
      <c r="W31" s="8" t="s">
        <v>14</v>
      </c>
      <c r="X31" s="8" t="s">
        <v>14</v>
      </c>
      <c r="Y31" s="8" t="s">
        <v>14</v>
      </c>
      <c r="Z31" s="17" t="s">
        <v>22</v>
      </c>
      <c r="AA31" s="17" t="s">
        <v>22</v>
      </c>
      <c r="AB31" s="8" t="s">
        <v>14</v>
      </c>
      <c r="AC31" s="8" t="s">
        <v>14</v>
      </c>
      <c r="AD31" s="8" t="s">
        <v>14</v>
      </c>
      <c r="AE31" s="8" t="s">
        <v>14</v>
      </c>
      <c r="AF31" s="8" t="s">
        <v>14</v>
      </c>
      <c r="AG31" s="17" t="s">
        <v>22</v>
      </c>
      <c r="AH31" s="18">
        <f t="shared" si="0"/>
        <v>22</v>
      </c>
      <c r="AI31" s="18">
        <f t="shared" si="1"/>
        <v>0</v>
      </c>
      <c r="AJ31" s="18">
        <f t="shared" si="2"/>
        <v>0</v>
      </c>
      <c r="AK31" s="18">
        <f t="shared" si="3"/>
        <v>0</v>
      </c>
      <c r="AL31" s="19">
        <f t="shared" si="4"/>
        <v>1</v>
      </c>
    </row>
    <row r="32" spans="1:38">
      <c r="A32" s="8" t="s">
        <v>88</v>
      </c>
      <c r="B32" s="8" t="str">
        <f>'Lista de Alumnos'!B32&amp;" "&amp;'Lista de Alumnos'!C32&amp;" "&amp;'Lista de Alumnos'!D32</f>
        <v xml:space="preserve">  </v>
      </c>
      <c r="C32" s="8" t="s">
        <v>14</v>
      </c>
      <c r="D32" s="8" t="s">
        <v>14</v>
      </c>
      <c r="E32" s="17" t="s">
        <v>22</v>
      </c>
      <c r="F32" s="17" t="s">
        <v>22</v>
      </c>
      <c r="G32" s="8" t="s">
        <v>14</v>
      </c>
      <c r="H32" s="8" t="s">
        <v>14</v>
      </c>
      <c r="I32" s="8" t="s">
        <v>14</v>
      </c>
      <c r="J32" s="8" t="s">
        <v>14</v>
      </c>
      <c r="K32" s="8" t="s">
        <v>14</v>
      </c>
      <c r="L32" s="17" t="s">
        <v>22</v>
      </c>
      <c r="M32" s="17" t="s">
        <v>22</v>
      </c>
      <c r="N32" s="8" t="s">
        <v>14</v>
      </c>
      <c r="O32" s="8" t="s">
        <v>14</v>
      </c>
      <c r="P32" s="8" t="s">
        <v>14</v>
      </c>
      <c r="Q32" s="8" t="s">
        <v>14</v>
      </c>
      <c r="R32" s="8" t="s">
        <v>14</v>
      </c>
      <c r="S32" s="17" t="s">
        <v>22</v>
      </c>
      <c r="T32" s="17" t="s">
        <v>22</v>
      </c>
      <c r="U32" s="8" t="s">
        <v>14</v>
      </c>
      <c r="V32" s="8" t="s">
        <v>14</v>
      </c>
      <c r="W32" s="8" t="s">
        <v>14</v>
      </c>
      <c r="X32" s="8" t="s">
        <v>14</v>
      </c>
      <c r="Y32" s="8" t="s">
        <v>14</v>
      </c>
      <c r="Z32" s="17" t="s">
        <v>22</v>
      </c>
      <c r="AA32" s="17" t="s">
        <v>22</v>
      </c>
      <c r="AB32" s="8" t="s">
        <v>14</v>
      </c>
      <c r="AC32" s="8" t="s">
        <v>14</v>
      </c>
      <c r="AD32" s="8" t="s">
        <v>14</v>
      </c>
      <c r="AE32" s="8" t="s">
        <v>14</v>
      </c>
      <c r="AF32" s="8" t="s">
        <v>14</v>
      </c>
      <c r="AG32" s="17" t="s">
        <v>22</v>
      </c>
      <c r="AH32" s="18">
        <f t="shared" si="0"/>
        <v>22</v>
      </c>
      <c r="AI32" s="18">
        <f t="shared" si="1"/>
        <v>0</v>
      </c>
      <c r="AJ32" s="18">
        <f t="shared" si="2"/>
        <v>0</v>
      </c>
      <c r="AK32" s="18">
        <f t="shared" si="3"/>
        <v>0</v>
      </c>
      <c r="AL32" s="19">
        <f t="shared" si="4"/>
        <v>1</v>
      </c>
    </row>
    <row r="33" spans="1:38">
      <c r="A33" s="8" t="s">
        <v>89</v>
      </c>
      <c r="B33" s="8" t="str">
        <f>'Lista de Alumnos'!B33&amp;" "&amp;'Lista de Alumnos'!C33&amp;" "&amp;'Lista de Alumnos'!D33</f>
        <v xml:space="preserve">  </v>
      </c>
      <c r="C33" s="8" t="s">
        <v>14</v>
      </c>
      <c r="D33" s="8" t="s">
        <v>14</v>
      </c>
      <c r="E33" s="17" t="s">
        <v>22</v>
      </c>
      <c r="F33" s="17" t="s">
        <v>22</v>
      </c>
      <c r="G33" s="8" t="s">
        <v>14</v>
      </c>
      <c r="H33" s="8" t="s">
        <v>14</v>
      </c>
      <c r="I33" s="8" t="s">
        <v>14</v>
      </c>
      <c r="J33" s="8" t="s">
        <v>14</v>
      </c>
      <c r="K33" s="8" t="s">
        <v>14</v>
      </c>
      <c r="L33" s="17" t="s">
        <v>22</v>
      </c>
      <c r="M33" s="17" t="s">
        <v>22</v>
      </c>
      <c r="N33" s="8" t="s">
        <v>14</v>
      </c>
      <c r="O33" s="8" t="s">
        <v>14</v>
      </c>
      <c r="P33" s="8" t="s">
        <v>14</v>
      </c>
      <c r="Q33" s="8" t="s">
        <v>14</v>
      </c>
      <c r="R33" s="8" t="s">
        <v>14</v>
      </c>
      <c r="S33" s="17" t="s">
        <v>22</v>
      </c>
      <c r="T33" s="17" t="s">
        <v>22</v>
      </c>
      <c r="U33" s="8" t="s">
        <v>14</v>
      </c>
      <c r="V33" s="8" t="s">
        <v>14</v>
      </c>
      <c r="W33" s="8" t="s">
        <v>14</v>
      </c>
      <c r="X33" s="8" t="s">
        <v>14</v>
      </c>
      <c r="Y33" s="8" t="s">
        <v>14</v>
      </c>
      <c r="Z33" s="17" t="s">
        <v>22</v>
      </c>
      <c r="AA33" s="17" t="s">
        <v>22</v>
      </c>
      <c r="AB33" s="8" t="s">
        <v>14</v>
      </c>
      <c r="AC33" s="8" t="s">
        <v>14</v>
      </c>
      <c r="AD33" s="8" t="s">
        <v>14</v>
      </c>
      <c r="AE33" s="8" t="s">
        <v>14</v>
      </c>
      <c r="AF33" s="8" t="s">
        <v>14</v>
      </c>
      <c r="AG33" s="17" t="s">
        <v>22</v>
      </c>
      <c r="AH33" s="18">
        <f t="shared" si="0"/>
        <v>22</v>
      </c>
      <c r="AI33" s="18">
        <f t="shared" si="1"/>
        <v>0</v>
      </c>
      <c r="AJ33" s="18">
        <f t="shared" si="2"/>
        <v>0</v>
      </c>
      <c r="AK33" s="18">
        <f t="shared" si="3"/>
        <v>0</v>
      </c>
      <c r="AL33" s="19">
        <f t="shared" si="4"/>
        <v>1</v>
      </c>
    </row>
    <row r="34" spans="1:38">
      <c r="A34" s="8" t="s">
        <v>90</v>
      </c>
      <c r="B34" s="8" t="str">
        <f>'Lista de Alumnos'!B34&amp;" "&amp;'Lista de Alumnos'!C34&amp;" "&amp;'Lista de Alumnos'!D34</f>
        <v xml:space="preserve">  </v>
      </c>
      <c r="C34" s="8" t="s">
        <v>14</v>
      </c>
      <c r="D34" s="8" t="s">
        <v>14</v>
      </c>
      <c r="E34" s="17" t="s">
        <v>22</v>
      </c>
      <c r="F34" s="17" t="s">
        <v>22</v>
      </c>
      <c r="G34" s="8" t="s">
        <v>14</v>
      </c>
      <c r="H34" s="8" t="s">
        <v>14</v>
      </c>
      <c r="I34" s="8" t="s">
        <v>14</v>
      </c>
      <c r="J34" s="8" t="s">
        <v>14</v>
      </c>
      <c r="K34" s="8" t="s">
        <v>14</v>
      </c>
      <c r="L34" s="17" t="s">
        <v>22</v>
      </c>
      <c r="M34" s="17" t="s">
        <v>22</v>
      </c>
      <c r="N34" s="8" t="s">
        <v>14</v>
      </c>
      <c r="O34" s="8" t="s">
        <v>14</v>
      </c>
      <c r="P34" s="8" t="s">
        <v>14</v>
      </c>
      <c r="Q34" s="8" t="s">
        <v>14</v>
      </c>
      <c r="R34" s="8" t="s">
        <v>14</v>
      </c>
      <c r="S34" s="17" t="s">
        <v>22</v>
      </c>
      <c r="T34" s="17" t="s">
        <v>22</v>
      </c>
      <c r="U34" s="8" t="s">
        <v>14</v>
      </c>
      <c r="V34" s="8" t="s">
        <v>14</v>
      </c>
      <c r="W34" s="8" t="s">
        <v>14</v>
      </c>
      <c r="X34" s="8" t="s">
        <v>14</v>
      </c>
      <c r="Y34" s="8" t="s">
        <v>14</v>
      </c>
      <c r="Z34" s="17" t="s">
        <v>22</v>
      </c>
      <c r="AA34" s="17" t="s">
        <v>22</v>
      </c>
      <c r="AB34" s="8" t="s">
        <v>14</v>
      </c>
      <c r="AC34" s="8" t="s">
        <v>14</v>
      </c>
      <c r="AD34" s="8" t="s">
        <v>14</v>
      </c>
      <c r="AE34" s="8" t="s">
        <v>14</v>
      </c>
      <c r="AF34" s="8" t="s">
        <v>14</v>
      </c>
      <c r="AG34" s="17" t="s">
        <v>22</v>
      </c>
      <c r="AH34" s="18">
        <f t="shared" si="0"/>
        <v>22</v>
      </c>
      <c r="AI34" s="18">
        <f t="shared" si="1"/>
        <v>0</v>
      </c>
      <c r="AJ34" s="18">
        <f t="shared" si="2"/>
        <v>0</v>
      </c>
      <c r="AK34" s="18">
        <f t="shared" si="3"/>
        <v>0</v>
      </c>
      <c r="AL34" s="19">
        <f t="shared" si="4"/>
        <v>1</v>
      </c>
    </row>
  </sheetData>
  <sheetProtection sheet="1" objects="1" scenarios="1"/>
  <conditionalFormatting sqref="C5:AG34">
    <cfRule type="cellIs" dxfId="4" priority="1" operator="equal">
      <formula>"P"</formula>
    </cfRule>
    <cfRule type="cellIs" dxfId="3" priority="2" operator="equal">
      <formula>"F"</formula>
    </cfRule>
    <cfRule type="cellIs" dxfId="2" priority="3" operator="equal">
      <formula>"R"</formula>
    </cfRule>
    <cfRule type="cellIs" dxfId="1" priority="4" operator="equal">
      <formula>"J"</formula>
    </cfRule>
  </conditionalFormatting>
  <conditionalFormatting sqref="AL5:AL34">
    <cfRule type="cellIs" dxfId="0" priority="5" operator="lessThan">
      <formula>0.85</formula>
    </cfRule>
  </conditionalFormatting>
  <dataValidations count="1">
    <dataValidation type="list" allowBlank="1" errorTitle="Entrada inválida" error="Código no válido. Use P (Presente), F (Falta), R (Retardo), J (Justificada) o -" sqref="C5:AG34">
      <formula1>"P,F,R,J,-"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C10" sqref="C10"/>
    </sheetView>
  </sheetViews>
  <sheetFormatPr baseColWidth="10" defaultColWidth="9.140625" defaultRowHeight="15"/>
  <cols>
    <col min="1" max="1" width="6.5703125" customWidth="1"/>
    <col min="2" max="3" width="19" customWidth="1"/>
    <col min="4" max="4" width="13" customWidth="1"/>
    <col min="5" max="5" width="16" customWidth="1"/>
    <col min="6" max="6" width="21" customWidth="1"/>
    <col min="7" max="7" width="17" customWidth="1"/>
    <col min="8" max="8" width="12" customWidth="1"/>
  </cols>
  <sheetData>
    <row r="1" spans="1:8" ht="21">
      <c r="A1" s="1" t="s">
        <v>91</v>
      </c>
    </row>
    <row r="2" spans="1:8">
      <c r="A2" s="2" t="s">
        <v>92</v>
      </c>
    </row>
    <row r="4" spans="1:8">
      <c r="A4" s="5" t="s">
        <v>7</v>
      </c>
      <c r="B4" s="5" t="s">
        <v>93</v>
      </c>
      <c r="C4" s="5" t="s">
        <v>94</v>
      </c>
      <c r="D4" s="5" t="s">
        <v>95</v>
      </c>
      <c r="E4" s="5" t="s">
        <v>96</v>
      </c>
      <c r="F4" s="5" t="s">
        <v>97</v>
      </c>
      <c r="G4" s="5" t="s">
        <v>98</v>
      </c>
      <c r="H4" s="5" t="s">
        <v>99</v>
      </c>
    </row>
    <row r="5" spans="1:8">
      <c r="A5" s="8" t="s">
        <v>61</v>
      </c>
      <c r="B5" s="9" t="s">
        <v>100</v>
      </c>
      <c r="C5" s="9" t="s">
        <v>101</v>
      </c>
      <c r="D5" s="9" t="s">
        <v>102</v>
      </c>
      <c r="E5" s="8" t="s">
        <v>103</v>
      </c>
      <c r="F5" s="9"/>
      <c r="G5" s="9"/>
      <c r="H5" s="8"/>
    </row>
    <row r="6" spans="1:8">
      <c r="A6" s="20" t="s">
        <v>62</v>
      </c>
      <c r="B6" s="21" t="s">
        <v>104</v>
      </c>
      <c r="C6" s="21" t="s">
        <v>105</v>
      </c>
      <c r="D6" s="21" t="s">
        <v>106</v>
      </c>
      <c r="E6" s="20" t="s">
        <v>103</v>
      </c>
      <c r="F6" s="21"/>
      <c r="G6" s="21"/>
      <c r="H6" s="20"/>
    </row>
    <row r="7" spans="1:8">
      <c r="A7" s="8" t="s">
        <v>63</v>
      </c>
      <c r="B7" s="9" t="s">
        <v>107</v>
      </c>
      <c r="C7" s="9" t="s">
        <v>108</v>
      </c>
      <c r="D7" s="9" t="s">
        <v>109</v>
      </c>
      <c r="E7" s="8" t="s">
        <v>103</v>
      </c>
      <c r="F7" s="9"/>
      <c r="G7" s="9"/>
      <c r="H7" s="8"/>
    </row>
    <row r="8" spans="1:8">
      <c r="A8" s="20" t="s">
        <v>64</v>
      </c>
      <c r="B8" s="21" t="s">
        <v>105</v>
      </c>
      <c r="C8" s="21" t="s">
        <v>110</v>
      </c>
      <c r="D8" s="21" t="s">
        <v>111</v>
      </c>
      <c r="E8" s="20" t="s">
        <v>103</v>
      </c>
      <c r="F8" s="21"/>
      <c r="G8" s="21"/>
      <c r="H8" s="20"/>
    </row>
    <row r="9" spans="1:8">
      <c r="A9" s="8" t="s">
        <v>65</v>
      </c>
      <c r="B9" s="9" t="s">
        <v>101</v>
      </c>
      <c r="C9" s="9" t="s">
        <v>112</v>
      </c>
      <c r="D9" s="9" t="s">
        <v>113</v>
      </c>
      <c r="E9" s="8" t="s">
        <v>103</v>
      </c>
      <c r="F9" s="9"/>
      <c r="G9" s="9"/>
      <c r="H9" s="8"/>
    </row>
    <row r="10" spans="1:8">
      <c r="A10" s="20" t="s">
        <v>66</v>
      </c>
      <c r="B10" s="21" t="s">
        <v>114</v>
      </c>
      <c r="C10" s="21" t="s">
        <v>115</v>
      </c>
      <c r="D10" s="21" t="s">
        <v>116</v>
      </c>
      <c r="E10" s="20" t="s">
        <v>103</v>
      </c>
      <c r="F10" s="21"/>
      <c r="G10" s="21"/>
      <c r="H10" s="20"/>
    </row>
    <row r="11" spans="1:8">
      <c r="A11" s="8" t="s">
        <v>67</v>
      </c>
      <c r="B11" s="9" t="s">
        <v>112</v>
      </c>
      <c r="C11" s="9" t="s">
        <v>117</v>
      </c>
      <c r="D11" s="9" t="s">
        <v>118</v>
      </c>
      <c r="E11" s="8" t="s">
        <v>103</v>
      </c>
      <c r="F11" s="9"/>
      <c r="G11" s="9"/>
      <c r="H11" s="8"/>
    </row>
    <row r="12" spans="1:8">
      <c r="A12" s="20" t="s">
        <v>68</v>
      </c>
      <c r="B12" s="21" t="s">
        <v>108</v>
      </c>
      <c r="C12" s="21" t="s">
        <v>119</v>
      </c>
      <c r="D12" s="21" t="s">
        <v>120</v>
      </c>
      <c r="E12" s="20" t="s">
        <v>103</v>
      </c>
      <c r="F12" s="21"/>
      <c r="G12" s="21"/>
      <c r="H12" s="20"/>
    </row>
    <row r="13" spans="1:8">
      <c r="A13" s="8" t="s">
        <v>69</v>
      </c>
      <c r="B13" s="9" t="s">
        <v>121</v>
      </c>
      <c r="C13" s="9" t="s">
        <v>122</v>
      </c>
      <c r="D13" s="9" t="s">
        <v>123</v>
      </c>
      <c r="E13" s="8" t="s">
        <v>103</v>
      </c>
      <c r="F13" s="9"/>
      <c r="G13" s="9"/>
      <c r="H13" s="8"/>
    </row>
    <row r="14" spans="1:8">
      <c r="A14" s="20" t="s">
        <v>70</v>
      </c>
      <c r="B14" s="21" t="s">
        <v>124</v>
      </c>
      <c r="C14" s="21" t="s">
        <v>125</v>
      </c>
      <c r="D14" s="21" t="s">
        <v>126</v>
      </c>
      <c r="E14" s="20" t="s">
        <v>103</v>
      </c>
      <c r="F14" s="21"/>
      <c r="G14" s="21"/>
      <c r="H14" s="20"/>
    </row>
    <row r="15" spans="1:8">
      <c r="A15" s="8" t="s">
        <v>71</v>
      </c>
      <c r="B15" s="9" t="s">
        <v>119</v>
      </c>
      <c r="C15" s="9" t="s">
        <v>127</v>
      </c>
      <c r="D15" s="9" t="s">
        <v>128</v>
      </c>
      <c r="E15" s="8" t="s">
        <v>103</v>
      </c>
      <c r="F15" s="9"/>
      <c r="G15" s="9"/>
      <c r="H15" s="8"/>
    </row>
    <row r="16" spans="1:8">
      <c r="A16" s="20" t="s">
        <v>72</v>
      </c>
      <c r="B16" s="21" t="s">
        <v>110</v>
      </c>
      <c r="C16" s="21" t="s">
        <v>129</v>
      </c>
      <c r="D16" s="21" t="s">
        <v>130</v>
      </c>
      <c r="E16" s="20" t="s">
        <v>103</v>
      </c>
      <c r="F16" s="21"/>
      <c r="G16" s="21"/>
      <c r="H16" s="20"/>
    </row>
    <row r="17" spans="1:8">
      <c r="A17" s="8" t="s">
        <v>73</v>
      </c>
      <c r="B17" s="9" t="s">
        <v>127</v>
      </c>
      <c r="C17" s="9" t="s">
        <v>131</v>
      </c>
      <c r="D17" s="9" t="s">
        <v>132</v>
      </c>
      <c r="E17" s="8" t="s">
        <v>103</v>
      </c>
      <c r="F17" s="9"/>
      <c r="G17" s="9"/>
      <c r="H17" s="8"/>
    </row>
    <row r="18" spans="1:8">
      <c r="A18" s="20" t="s">
        <v>74</v>
      </c>
      <c r="B18" s="21" t="s">
        <v>122</v>
      </c>
      <c r="C18" s="21" t="s">
        <v>133</v>
      </c>
      <c r="D18" s="21" t="s">
        <v>134</v>
      </c>
      <c r="E18" s="20" t="s">
        <v>103</v>
      </c>
      <c r="F18" s="21"/>
      <c r="G18" s="21"/>
      <c r="H18" s="20"/>
    </row>
    <row r="19" spans="1:8">
      <c r="A19" s="8" t="s">
        <v>75</v>
      </c>
      <c r="B19" s="9" t="s">
        <v>129</v>
      </c>
      <c r="C19" s="9" t="s">
        <v>135</v>
      </c>
      <c r="D19" s="9" t="s">
        <v>136</v>
      </c>
      <c r="E19" s="8" t="s">
        <v>103</v>
      </c>
      <c r="F19" s="9"/>
      <c r="G19" s="9"/>
      <c r="H19" s="8"/>
    </row>
    <row r="20" spans="1:8">
      <c r="A20" s="8" t="s">
        <v>76</v>
      </c>
      <c r="B20" s="7"/>
      <c r="C20" s="7"/>
      <c r="D20" s="7"/>
      <c r="E20" s="8" t="s">
        <v>103</v>
      </c>
      <c r="F20" s="7"/>
      <c r="G20" s="7"/>
      <c r="H20" s="8"/>
    </row>
    <row r="21" spans="1:8">
      <c r="A21" s="8" t="s">
        <v>77</v>
      </c>
      <c r="B21" s="7"/>
      <c r="C21" s="7"/>
      <c r="D21" s="7"/>
      <c r="E21" s="8" t="s">
        <v>103</v>
      </c>
      <c r="F21" s="7"/>
      <c r="G21" s="7"/>
      <c r="H21" s="8"/>
    </row>
    <row r="22" spans="1:8">
      <c r="A22" s="8" t="s">
        <v>78</v>
      </c>
      <c r="B22" s="7"/>
      <c r="C22" s="7"/>
      <c r="D22" s="7"/>
      <c r="E22" s="8" t="s">
        <v>103</v>
      </c>
      <c r="F22" s="7"/>
      <c r="G22" s="7"/>
      <c r="H22" s="8"/>
    </row>
    <row r="23" spans="1:8">
      <c r="A23" s="8" t="s">
        <v>79</v>
      </c>
      <c r="B23" s="7"/>
      <c r="C23" s="7"/>
      <c r="D23" s="7"/>
      <c r="E23" s="8" t="s">
        <v>103</v>
      </c>
      <c r="F23" s="7"/>
      <c r="G23" s="7"/>
      <c r="H23" s="8"/>
    </row>
    <row r="24" spans="1:8">
      <c r="A24" s="8" t="s">
        <v>80</v>
      </c>
      <c r="B24" s="7"/>
      <c r="C24" s="7"/>
      <c r="D24" s="7"/>
      <c r="E24" s="8" t="s">
        <v>103</v>
      </c>
      <c r="F24" s="7"/>
      <c r="G24" s="7"/>
      <c r="H24" s="8"/>
    </row>
    <row r="25" spans="1:8">
      <c r="A25" s="8" t="s">
        <v>81</v>
      </c>
      <c r="B25" s="7"/>
      <c r="C25" s="7"/>
      <c r="D25" s="7"/>
      <c r="E25" s="8" t="s">
        <v>103</v>
      </c>
      <c r="F25" s="7"/>
      <c r="G25" s="7"/>
      <c r="H25" s="8"/>
    </row>
    <row r="26" spans="1:8">
      <c r="A26" s="8" t="s">
        <v>82</v>
      </c>
      <c r="B26" s="7"/>
      <c r="C26" s="7"/>
      <c r="D26" s="7"/>
      <c r="E26" s="8" t="s">
        <v>103</v>
      </c>
      <c r="F26" s="7"/>
      <c r="G26" s="7"/>
      <c r="H26" s="8"/>
    </row>
    <row r="27" spans="1:8">
      <c r="A27" s="8" t="s">
        <v>83</v>
      </c>
      <c r="B27" s="7"/>
      <c r="C27" s="7"/>
      <c r="D27" s="7"/>
      <c r="E27" s="8" t="s">
        <v>103</v>
      </c>
      <c r="F27" s="7"/>
      <c r="G27" s="7"/>
      <c r="H27" s="8"/>
    </row>
    <row r="28" spans="1:8">
      <c r="A28" s="8" t="s">
        <v>84</v>
      </c>
      <c r="B28" s="7"/>
      <c r="C28" s="7"/>
      <c r="D28" s="7"/>
      <c r="E28" s="8" t="s">
        <v>103</v>
      </c>
      <c r="F28" s="7"/>
      <c r="G28" s="7"/>
      <c r="H28" s="8"/>
    </row>
    <row r="29" spans="1:8">
      <c r="A29" s="8" t="s">
        <v>85</v>
      </c>
      <c r="B29" s="7"/>
      <c r="C29" s="7"/>
      <c r="D29" s="7"/>
      <c r="E29" s="8" t="s">
        <v>103</v>
      </c>
      <c r="F29" s="7"/>
      <c r="G29" s="7"/>
      <c r="H29" s="8"/>
    </row>
    <row r="30" spans="1:8">
      <c r="A30" s="8" t="s">
        <v>86</v>
      </c>
      <c r="B30" s="7"/>
      <c r="C30" s="7"/>
      <c r="D30" s="7"/>
      <c r="E30" s="8" t="s">
        <v>103</v>
      </c>
      <c r="F30" s="7"/>
      <c r="G30" s="7"/>
      <c r="H30" s="8"/>
    </row>
    <row r="31" spans="1:8">
      <c r="A31" s="8" t="s">
        <v>87</v>
      </c>
      <c r="B31" s="7"/>
      <c r="C31" s="7"/>
      <c r="D31" s="7"/>
      <c r="E31" s="8" t="s">
        <v>103</v>
      </c>
      <c r="F31" s="7"/>
      <c r="G31" s="7"/>
      <c r="H31" s="8"/>
    </row>
    <row r="32" spans="1:8">
      <c r="A32" s="8" t="s">
        <v>88</v>
      </c>
      <c r="B32" s="7"/>
      <c r="C32" s="7"/>
      <c r="D32" s="7"/>
      <c r="E32" s="8" t="s">
        <v>103</v>
      </c>
      <c r="F32" s="7"/>
      <c r="G32" s="7"/>
      <c r="H32" s="8"/>
    </row>
    <row r="33" spans="1:8">
      <c r="A33" s="8" t="s">
        <v>89</v>
      </c>
      <c r="B33" s="7"/>
      <c r="C33" s="7"/>
      <c r="D33" s="7"/>
      <c r="E33" s="8" t="s">
        <v>103</v>
      </c>
      <c r="F33" s="7"/>
      <c r="G33" s="7"/>
      <c r="H33" s="8"/>
    </row>
    <row r="34" spans="1:8">
      <c r="A34" s="8" t="s">
        <v>90</v>
      </c>
      <c r="B34" s="7"/>
      <c r="C34" s="7"/>
      <c r="D34" s="7"/>
      <c r="E34" s="8" t="s">
        <v>103</v>
      </c>
      <c r="F34" s="7"/>
      <c r="G34" s="7"/>
      <c r="H34" s="8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 y Alertas</vt:lpstr>
      <vt:lpstr>Asistencia Mensual</vt:lpstr>
      <vt:lpstr>Lista de Alumnos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fco valdez</cp:lastModifiedBy>
  <dcterms:created xsi:type="dcterms:W3CDTF">2026-10-09T01:45:21Z</dcterms:created>
  <dcterms:modified xsi:type="dcterms:W3CDTF">2026-10-09T01:53:56Z</dcterms:modified>
</cp:coreProperties>
</file>